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eea1-my.sharepoint.com/personal/nihat_zal_eea_europa_eu/Documents/Indicators/CSI 018/CSI 018_2022/ETC deliveries/2022 07 11/WEI Results/WEI results for EIONET consultation/"/>
    </mc:Choice>
  </mc:AlternateContent>
  <xr:revisionPtr revIDLastSave="67" documentId="8_{806F6CD4-6284-476F-A001-5C202C4DD9C6}" xr6:coauthVersionLast="47" xr6:coauthVersionMax="47" xr10:uidLastSave="{AD6EBABC-6D12-46B3-9208-9E1716448E31}"/>
  <bookViews>
    <workbookView xWindow="-110" yWindow="-110" windowWidth="19420" windowHeight="10420" tabRatio="874" xr2:uid="{EA34DBF3-FDDB-4BE2-884A-3531125B3A11}"/>
  </bookViews>
  <sheets>
    <sheet name="ReadMe" sheetId="28" r:id="rId1"/>
    <sheet name="1.CTY annual aggr" sheetId="14" r:id="rId2"/>
    <sheet name="2.Pivot" sheetId="15" r:id="rId3"/>
    <sheet name="3.WEI calculation" sheetId="4" r:id="rId4"/>
    <sheet name="4.Timeseries for IQR" sheetId="5" r:id="rId5"/>
    <sheet name="5.Pivot Structuring" sheetId="6" r:id="rId6"/>
    <sheet name="6.IQR prep" sheetId="7" r:id="rId7"/>
    <sheet name="7.Access input CTY" sheetId="8" r:id="rId8"/>
    <sheet name="8.Access output" sheetId="9" r:id="rId9"/>
    <sheet name="9.Pivot prep" sheetId="10" r:id="rId10"/>
    <sheet name="10.CTY WEI+ Annual" sheetId="11" r:id="rId11"/>
    <sheet name="Sheet12" sheetId="27" state="hidden" r:id="rId12"/>
  </sheets>
  <definedNames>
    <definedName name="_xlnm._FilterDatabase" localSheetId="3" hidden="1">'3.WEI calculation'!$A$2:$AQ$76</definedName>
    <definedName name="_xlnm._FilterDatabase" localSheetId="4" hidden="1">'4.Timeseries for IQR'!$A$1:$I$75</definedName>
    <definedName name="_xlnm._FilterDatabase" localSheetId="8" hidden="1">'8.Access output'!$A$1:$P$75</definedName>
    <definedName name="ExternalData_3" localSheetId="1" hidden="1">'1.CTY annual aggr'!$A$1:$E$2063</definedName>
  </definedNames>
  <calcPr calcId="191029"/>
  <pivotCaches>
    <pivotCache cacheId="29" r:id="rId13"/>
    <pivotCache cacheId="30" r:id="rId14"/>
    <pivotCache cacheId="31" r:id="rId1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 i="11" l="1"/>
  <c r="G4" i="11"/>
  <c r="H4" i="11"/>
  <c r="F5" i="11"/>
  <c r="G5" i="11"/>
  <c r="H5" i="11"/>
  <c r="F6" i="11"/>
  <c r="G6" i="11"/>
  <c r="H6" i="11"/>
  <c r="F7" i="11"/>
  <c r="G7" i="11"/>
  <c r="H7" i="11"/>
  <c r="F8" i="11"/>
  <c r="G8" i="11"/>
  <c r="H8" i="11"/>
  <c r="F9" i="11"/>
  <c r="G9" i="11"/>
  <c r="H9" i="11"/>
  <c r="F10" i="11"/>
  <c r="G10" i="11"/>
  <c r="H10" i="11"/>
  <c r="F11" i="11"/>
  <c r="G11" i="11"/>
  <c r="H11" i="11"/>
  <c r="F12" i="11"/>
  <c r="G12" i="11"/>
  <c r="H12" i="11"/>
  <c r="F13" i="11"/>
  <c r="G13" i="11"/>
  <c r="H13" i="11"/>
  <c r="F14" i="11"/>
  <c r="G14" i="11"/>
  <c r="H14" i="11"/>
  <c r="F15" i="11"/>
  <c r="G15" i="11"/>
  <c r="H15" i="11"/>
  <c r="F16" i="11"/>
  <c r="G16" i="11"/>
  <c r="H16" i="11"/>
  <c r="F17" i="11"/>
  <c r="G17" i="11"/>
  <c r="H17" i="11"/>
  <c r="F18" i="11"/>
  <c r="G18" i="11"/>
  <c r="H18" i="11"/>
  <c r="F19" i="11"/>
  <c r="G19" i="11"/>
  <c r="H19" i="11"/>
  <c r="F20" i="11"/>
  <c r="G20" i="11"/>
  <c r="H20" i="11"/>
  <c r="F21" i="11"/>
  <c r="G21" i="11"/>
  <c r="H21" i="11"/>
  <c r="F22" i="11"/>
  <c r="G22" i="11"/>
  <c r="H22" i="11"/>
  <c r="F23" i="11"/>
  <c r="G23" i="11"/>
  <c r="H23" i="11"/>
  <c r="F24" i="11"/>
  <c r="G24" i="11"/>
  <c r="H24" i="11"/>
  <c r="F25" i="11"/>
  <c r="G25" i="11"/>
  <c r="H25" i="11"/>
  <c r="F27" i="11"/>
  <c r="G27" i="11"/>
  <c r="H27" i="11"/>
  <c r="F28" i="11"/>
  <c r="G28" i="11"/>
  <c r="H28" i="11"/>
  <c r="F29" i="11"/>
  <c r="G29" i="11"/>
  <c r="H29" i="11"/>
  <c r="F30" i="11"/>
  <c r="G30" i="11"/>
  <c r="H30" i="11"/>
  <c r="F31" i="11"/>
  <c r="G31" i="11"/>
  <c r="H31" i="11"/>
  <c r="F32" i="11"/>
  <c r="G32" i="11"/>
  <c r="H32" i="11"/>
  <c r="F33" i="11"/>
  <c r="G33" i="11"/>
  <c r="H33" i="11"/>
  <c r="F34" i="11"/>
  <c r="G34" i="11"/>
  <c r="H34" i="11"/>
  <c r="F35" i="11"/>
  <c r="G35" i="11"/>
  <c r="H35" i="11"/>
  <c r="F36" i="11"/>
  <c r="G36" i="11"/>
  <c r="H36" i="11"/>
  <c r="F37" i="11"/>
  <c r="G37" i="11"/>
  <c r="H37" i="11"/>
  <c r="F38" i="11"/>
  <c r="G38" i="11"/>
  <c r="H38" i="11"/>
  <c r="F39" i="11"/>
  <c r="G39" i="11"/>
  <c r="H39" i="11"/>
  <c r="O2" i="9" l="1"/>
  <c r="O3" i="9"/>
  <c r="O4" i="9"/>
  <c r="O5" i="9"/>
  <c r="O6" i="9"/>
  <c r="O7" i="9"/>
  <c r="O8" i="9"/>
  <c r="O9" i="9"/>
  <c r="O10" i="9"/>
  <c r="O11" i="9"/>
  <c r="O12" i="9"/>
  <c r="O13" i="9"/>
  <c r="O14" i="9"/>
  <c r="O15" i="9"/>
  <c r="O16" i="9"/>
  <c r="O17" i="9"/>
  <c r="O18" i="9"/>
  <c r="O19" i="9"/>
  <c r="O20" i="9"/>
  <c r="O21" i="9"/>
  <c r="O22" i="9"/>
  <c r="O23" i="9"/>
  <c r="O24" i="9"/>
  <c r="O25" i="9"/>
  <c r="O26" i="9"/>
  <c r="O27" i="9"/>
  <c r="O28" i="9"/>
  <c r="O29" i="9"/>
  <c r="O30" i="9"/>
  <c r="O31" i="9"/>
  <c r="O32" i="9"/>
  <c r="O33" i="9"/>
  <c r="O34" i="9"/>
  <c r="O35" i="9"/>
  <c r="O36" i="9"/>
  <c r="O37" i="9"/>
  <c r="O38" i="9"/>
  <c r="O39" i="9"/>
  <c r="O40" i="9"/>
  <c r="O41" i="9"/>
  <c r="O42" i="9"/>
  <c r="O43" i="9"/>
  <c r="O44" i="9"/>
  <c r="O45" i="9"/>
  <c r="O46" i="9"/>
  <c r="O47" i="9"/>
  <c r="O48" i="9"/>
  <c r="O49" i="9"/>
  <c r="O50" i="9"/>
  <c r="O51" i="9"/>
  <c r="O52" i="9"/>
  <c r="O53" i="9"/>
  <c r="O54" i="9"/>
  <c r="O55" i="9"/>
  <c r="O56" i="9"/>
  <c r="O57" i="9"/>
  <c r="O58" i="9"/>
  <c r="O59" i="9"/>
  <c r="O60" i="9"/>
  <c r="O61" i="9"/>
  <c r="O62" i="9"/>
  <c r="O63" i="9"/>
  <c r="O64" i="9"/>
  <c r="O65" i="9"/>
  <c r="O66" i="9"/>
  <c r="O67" i="9"/>
  <c r="O68" i="9"/>
  <c r="O69" i="9"/>
  <c r="O70" i="9"/>
  <c r="O71" i="9"/>
  <c r="O72" i="9"/>
  <c r="O73" i="9"/>
  <c r="O74" i="9"/>
  <c r="O75" i="9"/>
  <c r="AN3" i="4"/>
  <c r="AN4" i="4"/>
  <c r="AN5" i="4"/>
  <c r="AN6" i="4"/>
  <c r="AN7" i="4"/>
  <c r="AN8" i="4"/>
  <c r="AN9" i="4"/>
  <c r="AN10" i="4"/>
  <c r="AN11" i="4"/>
  <c r="AN12" i="4"/>
  <c r="AN13" i="4"/>
  <c r="AN14" i="4"/>
  <c r="AN15" i="4"/>
  <c r="AN16" i="4"/>
  <c r="AN17" i="4"/>
  <c r="AN18" i="4"/>
  <c r="AN19" i="4"/>
  <c r="AN20" i="4"/>
  <c r="AN21" i="4"/>
  <c r="AN22" i="4"/>
  <c r="AN23" i="4"/>
  <c r="AN24" i="4"/>
  <c r="AN25" i="4"/>
  <c r="AN26" i="4"/>
  <c r="AN27" i="4"/>
  <c r="AN28" i="4"/>
  <c r="AN29" i="4"/>
  <c r="AN30" i="4"/>
  <c r="AN31" i="4"/>
  <c r="AN32" i="4"/>
  <c r="AN33" i="4"/>
  <c r="AN34" i="4"/>
  <c r="AN35" i="4"/>
  <c r="AN36" i="4"/>
  <c r="AN37" i="4"/>
  <c r="AN38" i="4"/>
  <c r="AN39" i="4"/>
  <c r="AN40" i="4"/>
  <c r="AN41" i="4"/>
  <c r="AN42" i="4"/>
  <c r="AN43" i="4"/>
  <c r="AN44" i="4"/>
  <c r="AN45" i="4"/>
  <c r="AN46" i="4"/>
  <c r="AN47" i="4"/>
  <c r="AN48" i="4"/>
  <c r="AN49" i="4"/>
  <c r="AN50" i="4"/>
  <c r="AN51" i="4"/>
  <c r="AN52" i="4"/>
  <c r="AN53" i="4"/>
  <c r="AN54" i="4"/>
  <c r="AN55" i="4"/>
  <c r="AN56" i="4"/>
  <c r="AN57" i="4"/>
  <c r="AN58" i="4"/>
  <c r="AN59" i="4"/>
  <c r="AN60" i="4"/>
  <c r="AN61" i="4"/>
  <c r="AN62" i="4"/>
  <c r="AN63" i="4"/>
  <c r="AN64" i="4"/>
  <c r="AN65" i="4"/>
  <c r="AN66" i="4"/>
  <c r="AN67" i="4"/>
  <c r="AN68" i="4"/>
  <c r="AN69" i="4"/>
  <c r="AN70" i="4"/>
  <c r="AN71" i="4"/>
  <c r="AN72" i="4"/>
  <c r="AN73" i="4"/>
  <c r="AN74" i="4"/>
  <c r="AN75" i="4"/>
  <c r="AN76" i="4"/>
  <c r="AL3" i="4"/>
  <c r="AL4" i="4"/>
  <c r="AL5" i="4"/>
  <c r="AL6" i="4"/>
  <c r="AL7" i="4"/>
  <c r="AL8" i="4"/>
  <c r="AL9" i="4"/>
  <c r="AL10" i="4"/>
  <c r="AL11" i="4"/>
  <c r="AL12" i="4"/>
  <c r="AL13" i="4"/>
  <c r="AL14" i="4"/>
  <c r="AL15" i="4"/>
  <c r="AL16" i="4"/>
  <c r="AL17" i="4"/>
  <c r="AL18" i="4"/>
  <c r="AL19" i="4"/>
  <c r="AL20" i="4"/>
  <c r="AL21" i="4"/>
  <c r="AL22" i="4"/>
  <c r="AL23" i="4"/>
  <c r="AL24" i="4"/>
  <c r="AL25" i="4"/>
  <c r="AL26" i="4"/>
  <c r="AL27" i="4"/>
  <c r="AL28" i="4"/>
  <c r="AL29" i="4"/>
  <c r="AL30" i="4"/>
  <c r="AL31" i="4"/>
  <c r="AL32" i="4"/>
  <c r="AL33" i="4"/>
  <c r="AL34" i="4"/>
  <c r="AL35" i="4"/>
  <c r="AL36" i="4"/>
  <c r="AL37" i="4"/>
  <c r="AL38" i="4"/>
  <c r="AL39" i="4"/>
  <c r="AL40" i="4"/>
  <c r="AL41" i="4"/>
  <c r="AL42" i="4"/>
  <c r="AL43" i="4"/>
  <c r="AL44" i="4"/>
  <c r="AL45" i="4"/>
  <c r="AL46" i="4"/>
  <c r="AL47" i="4"/>
  <c r="AL48" i="4"/>
  <c r="AL49" i="4"/>
  <c r="AL50" i="4"/>
  <c r="AL51" i="4"/>
  <c r="AL52" i="4"/>
  <c r="AL53" i="4"/>
  <c r="AL54" i="4"/>
  <c r="AL55" i="4"/>
  <c r="AL56" i="4"/>
  <c r="AL57" i="4"/>
  <c r="AL58" i="4"/>
  <c r="AL59" i="4"/>
  <c r="AL60" i="4"/>
  <c r="AL61" i="4"/>
  <c r="AL62" i="4"/>
  <c r="AL63" i="4"/>
  <c r="AL64" i="4"/>
  <c r="AL65" i="4"/>
  <c r="AL66" i="4"/>
  <c r="AL67" i="4"/>
  <c r="AL68" i="4"/>
  <c r="AL69" i="4"/>
  <c r="AL70" i="4"/>
  <c r="AL71" i="4"/>
  <c r="AL72" i="4"/>
  <c r="AL73" i="4"/>
  <c r="AL74" i="4"/>
  <c r="AL75" i="4"/>
  <c r="AL76" i="4"/>
  <c r="AK3" i="4"/>
  <c r="AK4" i="4"/>
  <c r="AK5" i="4"/>
  <c r="AK6" i="4"/>
  <c r="AK7" i="4"/>
  <c r="AK8" i="4"/>
  <c r="AK9" i="4"/>
  <c r="AK10" i="4"/>
  <c r="AK11" i="4"/>
  <c r="AK12" i="4"/>
  <c r="AK13" i="4"/>
  <c r="AK14" i="4"/>
  <c r="AK15" i="4"/>
  <c r="AK16" i="4"/>
  <c r="AK17" i="4"/>
  <c r="AK18" i="4"/>
  <c r="AK19" i="4"/>
  <c r="AK20" i="4"/>
  <c r="AK21" i="4"/>
  <c r="AK22" i="4"/>
  <c r="AK23" i="4"/>
  <c r="AK24" i="4"/>
  <c r="AK25" i="4"/>
  <c r="AK26" i="4"/>
  <c r="AK27" i="4"/>
  <c r="AK28" i="4"/>
  <c r="AK29" i="4"/>
  <c r="AK30" i="4"/>
  <c r="AK31" i="4"/>
  <c r="AK32" i="4"/>
  <c r="AK33" i="4"/>
  <c r="AK34" i="4"/>
  <c r="AK35" i="4"/>
  <c r="AK36" i="4"/>
  <c r="AK37" i="4"/>
  <c r="AK38" i="4"/>
  <c r="AK39" i="4"/>
  <c r="AK40" i="4"/>
  <c r="AK41" i="4"/>
  <c r="AK42" i="4"/>
  <c r="AK43" i="4"/>
  <c r="AK44" i="4"/>
  <c r="AK45" i="4"/>
  <c r="AK46" i="4"/>
  <c r="AK47" i="4"/>
  <c r="AK48" i="4"/>
  <c r="AK49" i="4"/>
  <c r="AK50" i="4"/>
  <c r="AK51" i="4"/>
  <c r="AK52" i="4"/>
  <c r="AK53" i="4"/>
  <c r="AK54" i="4"/>
  <c r="AK55" i="4"/>
  <c r="AK56" i="4"/>
  <c r="AK57" i="4"/>
  <c r="AK58" i="4"/>
  <c r="AK59" i="4"/>
  <c r="AK60" i="4"/>
  <c r="AK61" i="4"/>
  <c r="AK62" i="4"/>
  <c r="AK63" i="4"/>
  <c r="AK64" i="4"/>
  <c r="AK65" i="4"/>
  <c r="AK66" i="4"/>
  <c r="AK67" i="4"/>
  <c r="AK68" i="4"/>
  <c r="AK69" i="4"/>
  <c r="AK70" i="4"/>
  <c r="AK71" i="4"/>
  <c r="AK72" i="4"/>
  <c r="AK73" i="4"/>
  <c r="AK74" i="4"/>
  <c r="AK75" i="4"/>
  <c r="AK76" i="4"/>
  <c r="G3" i="11"/>
  <c r="H3" i="11"/>
  <c r="F3" i="11"/>
  <c r="P2" i="9"/>
  <c r="P3" i="9"/>
  <c r="P4" i="9"/>
  <c r="P5" i="9"/>
  <c r="P6" i="9"/>
  <c r="P7" i="9"/>
  <c r="P8" i="9"/>
  <c r="P9" i="9"/>
  <c r="P10" i="9"/>
  <c r="P11" i="9"/>
  <c r="P12" i="9"/>
  <c r="P13" i="9"/>
  <c r="P14" i="9"/>
  <c r="P15" i="9"/>
  <c r="P16" i="9"/>
  <c r="P17" i="9"/>
  <c r="P18" i="9"/>
  <c r="P19" i="9"/>
  <c r="P20" i="9"/>
  <c r="P21" i="9"/>
  <c r="P22" i="9"/>
  <c r="P23" i="9"/>
  <c r="P24" i="9"/>
  <c r="P25" i="9"/>
  <c r="P26" i="9"/>
  <c r="P27" i="9"/>
  <c r="P28" i="9"/>
  <c r="P29" i="9"/>
  <c r="P30" i="9"/>
  <c r="P31" i="9"/>
  <c r="P32" i="9"/>
  <c r="P33" i="9"/>
  <c r="P34" i="9"/>
  <c r="P35" i="9"/>
  <c r="P36" i="9"/>
  <c r="P37" i="9"/>
  <c r="P38" i="9"/>
  <c r="P39" i="9"/>
  <c r="P40" i="9"/>
  <c r="P41" i="9"/>
  <c r="P42" i="9"/>
  <c r="P43" i="9"/>
  <c r="P44" i="9"/>
  <c r="P45" i="9"/>
  <c r="P46" i="9"/>
  <c r="P47" i="9"/>
  <c r="P48" i="9"/>
  <c r="P49" i="9"/>
  <c r="P50" i="9"/>
  <c r="P51" i="9"/>
  <c r="P52" i="9"/>
  <c r="P53" i="9"/>
  <c r="P54" i="9"/>
  <c r="P55" i="9"/>
  <c r="P56" i="9"/>
  <c r="P57" i="9"/>
  <c r="P58" i="9"/>
  <c r="P59" i="9"/>
  <c r="P60" i="9"/>
  <c r="P61" i="9"/>
  <c r="P62" i="9"/>
  <c r="P63" i="9"/>
  <c r="P64" i="9"/>
  <c r="P65" i="9"/>
  <c r="P66" i="9"/>
  <c r="P67" i="9"/>
  <c r="P68" i="9"/>
  <c r="P69" i="9"/>
  <c r="P70" i="9"/>
  <c r="P71" i="9"/>
  <c r="P72" i="9"/>
  <c r="P73" i="9"/>
  <c r="P74" i="9"/>
  <c r="P75" i="9"/>
  <c r="D3" i="7" l="1"/>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B3" i="7"/>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D2" i="7"/>
  <c r="C2" i="7"/>
  <c r="B2" i="7"/>
  <c r="AM3" i="4"/>
  <c r="AO3" i="4" s="1"/>
  <c r="AP3" i="4" s="1"/>
  <c r="AQ3" i="4" s="1"/>
  <c r="AM20" i="4"/>
  <c r="AO20" i="4" s="1"/>
  <c r="AP20" i="4" s="1"/>
  <c r="AQ20" i="4" s="1"/>
  <c r="AM25" i="4"/>
  <c r="AO25" i="4" s="1"/>
  <c r="AP25" i="4" s="1"/>
  <c r="AQ25" i="4" s="1"/>
  <c r="AM27" i="4"/>
  <c r="AO27" i="4" s="1"/>
  <c r="AP27" i="4" s="1"/>
  <c r="AQ27" i="4" s="1"/>
  <c r="AM28" i="4"/>
  <c r="AO28" i="4" s="1"/>
  <c r="AP28" i="4" s="1"/>
  <c r="AQ28" i="4" s="1"/>
  <c r="AM38" i="4"/>
  <c r="AO38" i="4" s="1"/>
  <c r="AP38" i="4" s="1"/>
  <c r="AQ38" i="4" s="1"/>
  <c r="AM54" i="4"/>
  <c r="AO54" i="4" s="1"/>
  <c r="AP54" i="4" s="1"/>
  <c r="AQ54" i="4" s="1"/>
  <c r="AM55" i="4"/>
  <c r="AO55" i="4" s="1"/>
  <c r="AP55" i="4" s="1"/>
  <c r="AQ55" i="4" s="1"/>
  <c r="AM73" i="4"/>
  <c r="AO73" i="4" s="1"/>
  <c r="AP73" i="4" s="1"/>
  <c r="AQ73" i="4" s="1"/>
  <c r="AM48" i="4"/>
  <c r="AO48" i="4" s="1"/>
  <c r="AP48" i="4" s="1"/>
  <c r="AQ48" i="4" s="1"/>
  <c r="AM72" i="4"/>
  <c r="AO72" i="4" s="1"/>
  <c r="AP72" i="4" s="1"/>
  <c r="AQ72" i="4" s="1"/>
  <c r="AM4" i="4"/>
  <c r="AO4" i="4" s="1"/>
  <c r="AP4" i="4" s="1"/>
  <c r="AQ4" i="4" s="1"/>
  <c r="AM5" i="4"/>
  <c r="AO5" i="4" s="1"/>
  <c r="AP5" i="4" s="1"/>
  <c r="AQ5" i="4" s="1"/>
  <c r="AM7" i="4"/>
  <c r="AO7" i="4" s="1"/>
  <c r="AP7" i="4" s="1"/>
  <c r="AQ7" i="4" s="1"/>
  <c r="AM8" i="4"/>
  <c r="AO8" i="4" s="1"/>
  <c r="AP8" i="4" s="1"/>
  <c r="AQ8" i="4" s="1"/>
  <c r="AM9" i="4"/>
  <c r="AO9" i="4" s="1"/>
  <c r="AP9" i="4" s="1"/>
  <c r="AQ9" i="4" s="1"/>
  <c r="AM10" i="4"/>
  <c r="AO10" i="4" s="1"/>
  <c r="AP10" i="4" s="1"/>
  <c r="AQ10" i="4" s="1"/>
  <c r="AM11" i="4"/>
  <c r="AO11" i="4" s="1"/>
  <c r="AP11" i="4" s="1"/>
  <c r="AQ11" i="4" s="1"/>
  <c r="AM13" i="4"/>
  <c r="AO13" i="4" s="1"/>
  <c r="AP13" i="4" s="1"/>
  <c r="AQ13" i="4" s="1"/>
  <c r="AM14" i="4"/>
  <c r="AO14" i="4" s="1"/>
  <c r="AP14" i="4" s="1"/>
  <c r="AQ14" i="4" s="1"/>
  <c r="AM15" i="4"/>
  <c r="AO15" i="4" s="1"/>
  <c r="AP15" i="4" s="1"/>
  <c r="AQ15" i="4" s="1"/>
  <c r="AM16" i="4"/>
  <c r="AO16" i="4" s="1"/>
  <c r="AP16" i="4" s="1"/>
  <c r="AQ16" i="4" s="1"/>
  <c r="AM17" i="4"/>
  <c r="AO17" i="4" s="1"/>
  <c r="AP17" i="4" s="1"/>
  <c r="AQ17" i="4" s="1"/>
  <c r="AM19" i="4"/>
  <c r="AO19" i="4" s="1"/>
  <c r="AP19" i="4" s="1"/>
  <c r="AQ19" i="4" s="1"/>
  <c r="AM21" i="4"/>
  <c r="AO21" i="4" s="1"/>
  <c r="AP21" i="4" s="1"/>
  <c r="AQ21" i="4" s="1"/>
  <c r="AM22" i="4"/>
  <c r="AO22" i="4" s="1"/>
  <c r="AP22" i="4" s="1"/>
  <c r="AQ22" i="4" s="1"/>
  <c r="AM23" i="4"/>
  <c r="AO23" i="4" s="1"/>
  <c r="AP23" i="4" s="1"/>
  <c r="AQ23" i="4" s="1"/>
  <c r="AM26" i="4"/>
  <c r="AO26" i="4" s="1"/>
  <c r="AP26" i="4" s="1"/>
  <c r="AQ26" i="4" s="1"/>
  <c r="AM29" i="4"/>
  <c r="AO29" i="4" s="1"/>
  <c r="AP29" i="4" s="1"/>
  <c r="AQ29" i="4" s="1"/>
  <c r="AM31" i="4"/>
  <c r="AO31" i="4" s="1"/>
  <c r="AP31" i="4" s="1"/>
  <c r="AQ31" i="4" s="1"/>
  <c r="AM32" i="4"/>
  <c r="AO32" i="4" s="1"/>
  <c r="AP32" i="4" s="1"/>
  <c r="AQ32" i="4" s="1"/>
  <c r="AM33" i="4"/>
  <c r="AO33" i="4" s="1"/>
  <c r="AP33" i="4" s="1"/>
  <c r="AQ33" i="4" s="1"/>
  <c r="AM34" i="4"/>
  <c r="AO34" i="4" s="1"/>
  <c r="AP34" i="4" s="1"/>
  <c r="AQ34" i="4" s="1"/>
  <c r="AM35" i="4"/>
  <c r="AO35" i="4" s="1"/>
  <c r="AP35" i="4" s="1"/>
  <c r="AQ35" i="4" s="1"/>
  <c r="AM37" i="4"/>
  <c r="AO37" i="4" s="1"/>
  <c r="AP37" i="4" s="1"/>
  <c r="AQ37" i="4" s="1"/>
  <c r="AM39" i="4"/>
  <c r="AO39" i="4" s="1"/>
  <c r="AP39" i="4" s="1"/>
  <c r="AQ39" i="4" s="1"/>
  <c r="AM40" i="4"/>
  <c r="AO40" i="4" s="1"/>
  <c r="AP40" i="4" s="1"/>
  <c r="AQ40" i="4" s="1"/>
  <c r="AM41" i="4"/>
  <c r="AO41" i="4" s="1"/>
  <c r="AP41" i="4" s="1"/>
  <c r="AQ41" i="4" s="1"/>
  <c r="AM43" i="4"/>
  <c r="AO43" i="4" s="1"/>
  <c r="AP43" i="4" s="1"/>
  <c r="AQ43" i="4" s="1"/>
  <c r="AM44" i="4"/>
  <c r="AO44" i="4" s="1"/>
  <c r="AP44" i="4" s="1"/>
  <c r="AQ44" i="4" s="1"/>
  <c r="AM45" i="4"/>
  <c r="AO45" i="4" s="1"/>
  <c r="AP45" i="4" s="1"/>
  <c r="AQ45" i="4" s="1"/>
  <c r="AM46" i="4"/>
  <c r="AO46" i="4" s="1"/>
  <c r="AP46" i="4" s="1"/>
  <c r="AQ46" i="4" s="1"/>
  <c r="AM47" i="4"/>
  <c r="AO47" i="4" s="1"/>
  <c r="AP47" i="4" s="1"/>
  <c r="AQ47" i="4" s="1"/>
  <c r="AM49" i="4"/>
  <c r="AO49" i="4" s="1"/>
  <c r="AP49" i="4" s="1"/>
  <c r="AQ49" i="4" s="1"/>
  <c r="AM50" i="4"/>
  <c r="AO50" i="4" s="1"/>
  <c r="AP50" i="4" s="1"/>
  <c r="AQ50" i="4" s="1"/>
  <c r="AM51" i="4"/>
  <c r="AO51" i="4" s="1"/>
  <c r="AP51" i="4" s="1"/>
  <c r="AQ51" i="4" s="1"/>
  <c r="AM52" i="4"/>
  <c r="AO52" i="4" s="1"/>
  <c r="AP52" i="4" s="1"/>
  <c r="AQ52" i="4" s="1"/>
  <c r="AM53" i="4"/>
  <c r="AO53" i="4" s="1"/>
  <c r="AP53" i="4" s="1"/>
  <c r="AQ53" i="4" s="1"/>
  <c r="AM56" i="4"/>
  <c r="AO56" i="4" s="1"/>
  <c r="AP56" i="4" s="1"/>
  <c r="AQ56" i="4" s="1"/>
  <c r="AM57" i="4"/>
  <c r="AO57" i="4" s="1"/>
  <c r="AP57" i="4" s="1"/>
  <c r="AQ57" i="4" s="1"/>
  <c r="AM58" i="4"/>
  <c r="AO58" i="4" s="1"/>
  <c r="AP58" i="4" s="1"/>
  <c r="AQ58" i="4" s="1"/>
  <c r="AM59" i="4"/>
  <c r="AO59" i="4" s="1"/>
  <c r="AP59" i="4" s="1"/>
  <c r="AQ59" i="4" s="1"/>
  <c r="AM60" i="4"/>
  <c r="AO60" i="4" s="1"/>
  <c r="AP60" i="4" s="1"/>
  <c r="AQ60" i="4" s="1"/>
  <c r="AM61" i="4"/>
  <c r="AO61" i="4" s="1"/>
  <c r="AP61" i="4" s="1"/>
  <c r="AQ61" i="4" s="1"/>
  <c r="AM62" i="4"/>
  <c r="AO62" i="4" s="1"/>
  <c r="AP62" i="4" s="1"/>
  <c r="AQ62" i="4" s="1"/>
  <c r="AM63" i="4"/>
  <c r="AO63" i="4" s="1"/>
  <c r="AP63" i="4" s="1"/>
  <c r="AQ63" i="4" s="1"/>
  <c r="AM64" i="4"/>
  <c r="AO64" i="4" s="1"/>
  <c r="AP64" i="4" s="1"/>
  <c r="AQ64" i="4" s="1"/>
  <c r="AM65" i="4"/>
  <c r="AO65" i="4" s="1"/>
  <c r="AP65" i="4" s="1"/>
  <c r="AQ65" i="4" s="1"/>
  <c r="AM66" i="4"/>
  <c r="AO66" i="4" s="1"/>
  <c r="AP66" i="4" s="1"/>
  <c r="AQ66" i="4" s="1"/>
  <c r="AM67" i="4"/>
  <c r="AO67" i="4" s="1"/>
  <c r="AP67" i="4" s="1"/>
  <c r="AQ67" i="4" s="1"/>
  <c r="AM68" i="4"/>
  <c r="AO68" i="4" s="1"/>
  <c r="AP68" i="4" s="1"/>
  <c r="AQ68" i="4" s="1"/>
  <c r="AM69" i="4"/>
  <c r="AO69" i="4" s="1"/>
  <c r="AP69" i="4" s="1"/>
  <c r="AQ69" i="4" s="1"/>
  <c r="AM70" i="4"/>
  <c r="AO70" i="4" s="1"/>
  <c r="AP70" i="4" s="1"/>
  <c r="AQ70" i="4" s="1"/>
  <c r="AM71" i="4"/>
  <c r="AO71" i="4" s="1"/>
  <c r="AP71" i="4" s="1"/>
  <c r="AQ71" i="4" s="1"/>
  <c r="AM74" i="4"/>
  <c r="AO74" i="4" s="1"/>
  <c r="AP74" i="4" s="1"/>
  <c r="AQ74" i="4" s="1"/>
  <c r="AM75" i="4"/>
  <c r="AO75" i="4" s="1"/>
  <c r="AP75" i="4" s="1"/>
  <c r="AQ75" i="4" s="1"/>
  <c r="AM76" i="4"/>
  <c r="AO76" i="4" s="1"/>
  <c r="AP76" i="4" s="1"/>
  <c r="AQ76" i="4" s="1"/>
  <c r="E26" i="7" l="1"/>
  <c r="F26" i="7" s="1"/>
  <c r="G26" i="7" s="1"/>
  <c r="E20" i="7"/>
  <c r="E14" i="7"/>
  <c r="E8" i="7"/>
  <c r="E7" i="7"/>
  <c r="E36" i="7"/>
  <c r="F36" i="7" s="1"/>
  <c r="G36" i="7" s="1"/>
  <c r="E35" i="7"/>
  <c r="F35" i="7" s="1"/>
  <c r="G35" i="7" s="1"/>
  <c r="E29" i="7"/>
  <c r="F29" i="7" s="1"/>
  <c r="G29" i="7" s="1"/>
  <c r="E23" i="7"/>
  <c r="F23" i="7" s="1"/>
  <c r="G23" i="7" s="1"/>
  <c r="E17" i="7"/>
  <c r="E34" i="7"/>
  <c r="E28" i="7"/>
  <c r="F28" i="7" s="1"/>
  <c r="G28" i="7" s="1"/>
  <c r="E22" i="7"/>
  <c r="E16" i="7"/>
  <c r="F16" i="7" s="1"/>
  <c r="G16" i="7" s="1"/>
  <c r="E10" i="7"/>
  <c r="F10" i="7" s="1"/>
  <c r="G10" i="7" s="1"/>
  <c r="E4" i="7"/>
  <c r="F4" i="7" s="1"/>
  <c r="G4" i="7" s="1"/>
  <c r="E33" i="7"/>
  <c r="F33" i="7" s="1"/>
  <c r="G33" i="7" s="1"/>
  <c r="E27" i="7"/>
  <c r="F27" i="7" s="1"/>
  <c r="G27" i="7" s="1"/>
  <c r="E21" i="7"/>
  <c r="F21" i="7" s="1"/>
  <c r="G21" i="7" s="1"/>
  <c r="E15" i="7"/>
  <c r="E9" i="7"/>
  <c r="F9" i="7" s="1"/>
  <c r="G9" i="7" s="1"/>
  <c r="E3" i="7"/>
  <c r="F3" i="7" s="1"/>
  <c r="G3" i="7" s="1"/>
  <c r="E38" i="7"/>
  <c r="F38" i="7" s="1"/>
  <c r="G38" i="7" s="1"/>
  <c r="E32" i="7"/>
  <c r="F32" i="7" s="1"/>
  <c r="G32" i="7" s="1"/>
  <c r="E25" i="7"/>
  <c r="F25" i="7" s="1"/>
  <c r="G25" i="7" s="1"/>
  <c r="E19" i="7"/>
  <c r="F19" i="7" s="1"/>
  <c r="G19" i="7" s="1"/>
  <c r="E13" i="7"/>
  <c r="F13" i="7" s="1"/>
  <c r="G13" i="7" s="1"/>
  <c r="E6" i="7"/>
  <c r="F6" i="7" s="1"/>
  <c r="G6" i="7" s="1"/>
  <c r="F17" i="7"/>
  <c r="G17" i="7" s="1"/>
  <c r="E37" i="7"/>
  <c r="F37" i="7" s="1"/>
  <c r="G37" i="7" s="1"/>
  <c r="E30" i="7"/>
  <c r="F30" i="7" s="1"/>
  <c r="G30" i="7" s="1"/>
  <c r="E24" i="7"/>
  <c r="F24" i="7" s="1"/>
  <c r="G24" i="7" s="1"/>
  <c r="E18" i="7"/>
  <c r="F18" i="7" s="1"/>
  <c r="G18" i="7" s="1"/>
  <c r="E11" i="7"/>
  <c r="F11" i="7" s="1"/>
  <c r="G11" i="7" s="1"/>
  <c r="E5" i="7"/>
  <c r="F5" i="7" s="1"/>
  <c r="G5" i="7" s="1"/>
  <c r="F22" i="7"/>
  <c r="G22" i="7" s="1"/>
  <c r="F34" i="7"/>
  <c r="G34" i="7" s="1"/>
  <c r="F15" i="7"/>
  <c r="G15" i="7" s="1"/>
  <c r="F8" i="7"/>
  <c r="G8" i="7" s="1"/>
  <c r="F20" i="7"/>
  <c r="G20" i="7" s="1"/>
  <c r="F14" i="7"/>
  <c r="G14" i="7" s="1"/>
  <c r="F7" i="7"/>
  <c r="G7" i="7" s="1"/>
  <c r="AM42" i="4"/>
  <c r="AO42" i="4" s="1"/>
  <c r="AP42" i="4" s="1"/>
  <c r="AQ42" i="4" s="1"/>
  <c r="AM36" i="4"/>
  <c r="AO36" i="4" s="1"/>
  <c r="AP36" i="4" s="1"/>
  <c r="AQ36" i="4" s="1"/>
  <c r="AM30" i="4"/>
  <c r="AO30" i="4" s="1"/>
  <c r="AP30" i="4" s="1"/>
  <c r="AQ30" i="4" s="1"/>
  <c r="AM24" i="4"/>
  <c r="AO24" i="4" s="1"/>
  <c r="AP24" i="4" s="1"/>
  <c r="AQ24" i="4" s="1"/>
  <c r="AM18" i="4"/>
  <c r="AO18" i="4" s="1"/>
  <c r="AP18" i="4" s="1"/>
  <c r="AQ18" i="4" s="1"/>
  <c r="AM12" i="4"/>
  <c r="AO12" i="4" s="1"/>
  <c r="AP12" i="4" s="1"/>
  <c r="AQ12" i="4" s="1"/>
  <c r="AM6" i="4"/>
  <c r="AO6" i="4" s="1"/>
  <c r="AP6" i="4" s="1"/>
  <c r="AQ6" i="4" s="1"/>
  <c r="E31" i="7"/>
  <c r="F31" i="7" s="1"/>
  <c r="G31" i="7" s="1"/>
  <c r="E12" i="7"/>
  <c r="F12" i="7" s="1"/>
  <c r="G12" i="7" s="1"/>
  <c r="E2" i="7"/>
  <c r="F2" i="7" s="1"/>
  <c r="G2" i="7"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7930219B-C50F-4C32-9CBB-EFAABF0A569A}" keepAlive="1" name="Query - 08_CTY annual aggr" description="Connection to the '08_CTY annual aggr' query in the workbook." type="5" refreshedVersion="8" background="1" saveData="1">
    <dbPr connection="Provider=Microsoft.Mashup.OleDb.1;Data Source=$Workbook$;Location=&quot;08_CTY annual aggr&quot;;Extended Properties=&quot;&quot;" command="SELECT * FROM [08_CTY annual aggr]"/>
  </connection>
</connections>
</file>

<file path=xl/sharedStrings.xml><?xml version="1.0" encoding="utf-8"?>
<sst xmlns="http://schemas.openxmlformats.org/spreadsheetml/2006/main" count="6912" uniqueCount="88">
  <si>
    <t>ENTITY</t>
  </si>
  <si>
    <t>YEAR</t>
  </si>
  <si>
    <t>WATERASSET</t>
  </si>
  <si>
    <t>CODE_EA</t>
  </si>
  <si>
    <t>AL</t>
  </si>
  <si>
    <t>1311</t>
  </si>
  <si>
    <t>1312</t>
  </si>
  <si>
    <t>1313</t>
  </si>
  <si>
    <t>1314</t>
  </si>
  <si>
    <t>132</t>
  </si>
  <si>
    <t>133</t>
  </si>
  <si>
    <t>21</t>
  </si>
  <si>
    <t>2 : Returns</t>
  </si>
  <si>
    <t>3 : Precipitations</t>
  </si>
  <si>
    <t>4a : Inflows from upstream territories</t>
  </si>
  <si>
    <t>4b : Inflows from resources in the territory</t>
  </si>
  <si>
    <t>5 : Abstractions</t>
  </si>
  <si>
    <t>6 : Evaporation / Actual Evapotranspiration</t>
  </si>
  <si>
    <t>7a : Outflows todownstream territories</t>
  </si>
  <si>
    <t>7b : Outflows to the sea</t>
  </si>
  <si>
    <t>7c : Outflows to other resources in the territory</t>
  </si>
  <si>
    <t>AT</t>
  </si>
  <si>
    <t>BA</t>
  </si>
  <si>
    <t>BE</t>
  </si>
  <si>
    <t>BG</t>
  </si>
  <si>
    <t>CH</t>
  </si>
  <si>
    <t>CY</t>
  </si>
  <si>
    <t>CZ</t>
  </si>
  <si>
    <t>DE</t>
  </si>
  <si>
    <t>DK</t>
  </si>
  <si>
    <t>EE</t>
  </si>
  <si>
    <t>ES</t>
  </si>
  <si>
    <t>FI</t>
  </si>
  <si>
    <t>FR</t>
  </si>
  <si>
    <t>GR</t>
  </si>
  <si>
    <t>HR</t>
  </si>
  <si>
    <t>HU</t>
  </si>
  <si>
    <t>IE</t>
  </si>
  <si>
    <t>IS</t>
  </si>
  <si>
    <t>IT</t>
  </si>
  <si>
    <t>LT</t>
  </si>
  <si>
    <t>LU</t>
  </si>
  <si>
    <t>LV</t>
  </si>
  <si>
    <t>ME</t>
  </si>
  <si>
    <t>MK</t>
  </si>
  <si>
    <t>MT</t>
  </si>
  <si>
    <t>NL</t>
  </si>
  <si>
    <t>NO</t>
  </si>
  <si>
    <t>PL</t>
  </si>
  <si>
    <t>PT</t>
  </si>
  <si>
    <t>RO</t>
  </si>
  <si>
    <t>RS</t>
  </si>
  <si>
    <t>SE</t>
  </si>
  <si>
    <t>SI</t>
  </si>
  <si>
    <t>SK</t>
  </si>
  <si>
    <t>TR</t>
  </si>
  <si>
    <t>XK</t>
  </si>
  <si>
    <t>Row Labels</t>
  </si>
  <si>
    <t>Grand Total</t>
  </si>
  <si>
    <t>Column Labels</t>
  </si>
  <si>
    <t>Incr</t>
  </si>
  <si>
    <t>Decr</t>
  </si>
  <si>
    <t>DeltaS</t>
  </si>
  <si>
    <t>WC</t>
  </si>
  <si>
    <t>RWR2</t>
  </si>
  <si>
    <t>WEI</t>
  </si>
  <si>
    <t>WEI_fixed</t>
  </si>
  <si>
    <t>ISO</t>
  </si>
  <si>
    <t>Q1</t>
  </si>
  <si>
    <t>Q3</t>
  </si>
  <si>
    <t>IQR</t>
  </si>
  <si>
    <t>Q3_plus_1.5 IQR</t>
  </si>
  <si>
    <t>Outliers</t>
  </si>
  <si>
    <t>OUTLIER</t>
  </si>
  <si>
    <t>WEI_fixed_FF</t>
  </si>
  <si>
    <t>Sum of WEI_fixed_FF</t>
  </si>
  <si>
    <t>LTAA</t>
  </si>
  <si>
    <t>Min</t>
  </si>
  <si>
    <t>Max</t>
  </si>
  <si>
    <t>SumOfVOLUME_2022 06 28</t>
  </si>
  <si>
    <t>Sum of SumOfVOLUME_2022 06 28</t>
  </si>
  <si>
    <t>Average_v9</t>
  </si>
  <si>
    <t>Q3_plus_15 IQR</t>
  </si>
  <si>
    <t>Ctry</t>
  </si>
  <si>
    <t>LI</t>
  </si>
  <si>
    <t>UK</t>
  </si>
  <si>
    <t>SumOfShape_Area</t>
  </si>
  <si>
    <t>Average of WEI_fixed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</si>
</sst>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_);_(* \(#,##0\);_(* &quot;-&quot;??_);_(@_)"/>
    <numFmt numFmtId="166" formatCode="#,##0.0"/>
    <numFmt numFmtId="167" formatCode="0.0%"/>
  </numFmts>
  <fonts count="10" x14ac:knownFonts="1">
    <font>
      <sz val="11"/>
      <color theme="1"/>
      <name val="Calibri"/>
      <family val="2"/>
      <scheme val="minor"/>
    </font>
    <font>
      <sz val="11"/>
      <color theme="1"/>
      <name val="Calibri"/>
      <family val="2"/>
      <scheme val="minor"/>
    </font>
    <font>
      <b/>
      <sz val="11"/>
      <color rgb="FFFA7D00"/>
      <name val="Calibri"/>
      <family val="2"/>
      <scheme val="minor"/>
    </font>
    <font>
      <b/>
      <sz val="11"/>
      <color theme="1"/>
      <name val="Calibri"/>
      <family val="2"/>
      <scheme val="minor"/>
    </font>
    <font>
      <sz val="11"/>
      <color theme="0"/>
      <name val="Calibri"/>
      <family val="2"/>
      <scheme val="minor"/>
    </font>
    <font>
      <sz val="11"/>
      <color indexed="8"/>
      <name val="Calibri"/>
      <family val="2"/>
    </font>
    <font>
      <sz val="10"/>
      <color indexed="8"/>
      <name val="Arial"/>
      <family val="2"/>
    </font>
    <font>
      <i/>
      <sz val="11"/>
      <color rgb="FF7030A0"/>
      <name val="Calibri"/>
      <family val="2"/>
      <scheme val="minor"/>
    </font>
    <font>
      <sz val="11"/>
      <color rgb="FFFF0000"/>
      <name val="Calibri"/>
      <family val="2"/>
      <scheme val="minor"/>
    </font>
    <font>
      <sz val="11"/>
      <name val="Calibri"/>
      <family val="2"/>
      <scheme val="minor"/>
    </font>
  </fonts>
  <fills count="10">
    <fill>
      <patternFill patternType="none"/>
    </fill>
    <fill>
      <patternFill patternType="gray125"/>
    </fill>
    <fill>
      <patternFill patternType="solid">
        <fgColor rgb="FFF2F2F2"/>
      </patternFill>
    </fill>
    <fill>
      <patternFill patternType="solid">
        <fgColor rgb="FF7030A0"/>
        <bgColor indexed="64"/>
      </patternFill>
    </fill>
    <fill>
      <patternFill patternType="solid">
        <fgColor rgb="FFC00000"/>
        <bgColor indexed="64"/>
      </patternFill>
    </fill>
    <fill>
      <patternFill patternType="solid">
        <fgColor theme="4"/>
      </patternFill>
    </fill>
    <fill>
      <patternFill patternType="solid">
        <fgColor theme="5" tint="0.39997558519241921"/>
        <bgColor indexed="65"/>
      </patternFill>
    </fill>
    <fill>
      <patternFill patternType="solid">
        <fgColor indexed="22"/>
        <bgColor indexed="0"/>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s>
  <cellStyleXfs count="8">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4" fillId="5" borderId="0" applyNumberFormat="0" applyBorder="0" applyAlignment="0" applyProtection="0"/>
    <xf numFmtId="0" fontId="1" fillId="6" borderId="0" applyNumberFormat="0" applyBorder="0" applyAlignment="0" applyProtection="0"/>
    <xf numFmtId="0" fontId="6" fillId="0" borderId="0"/>
    <xf numFmtId="0" fontId="6" fillId="0" borderId="0"/>
  </cellStyleXfs>
  <cellXfs count="53">
    <xf numFmtId="0" fontId="0" fillId="0" borderId="0" xfId="0"/>
    <xf numFmtId="0" fontId="0" fillId="0" borderId="0" xfId="0" applyAlignment="1">
      <alignment horizontal="center"/>
    </xf>
    <xf numFmtId="0" fontId="0" fillId="0" borderId="0" xfId="0" pivotButton="1"/>
    <xf numFmtId="0" fontId="0" fillId="0" borderId="0" xfId="0" applyAlignment="1">
      <alignment horizontal="left"/>
    </xf>
    <xf numFmtId="165" fontId="0" fillId="0" borderId="0" xfId="1" applyNumberFormat="1" applyFont="1" applyAlignment="1">
      <alignment horizontal="center"/>
    </xf>
    <xf numFmtId="0" fontId="0" fillId="0" borderId="2" xfId="0" applyBorder="1" applyAlignment="1">
      <alignment horizontal="center"/>
    </xf>
    <xf numFmtId="0" fontId="2" fillId="2" borderId="2" xfId="3" applyBorder="1" applyAlignment="1">
      <alignment horizontal="center"/>
    </xf>
    <xf numFmtId="166" fontId="0" fillId="0" borderId="2" xfId="0" applyNumberFormat="1" applyBorder="1" applyAlignment="1">
      <alignment horizontal="right"/>
    </xf>
    <xf numFmtId="2" fontId="0" fillId="0" borderId="2" xfId="0" applyNumberFormat="1" applyBorder="1"/>
    <xf numFmtId="167" fontId="0" fillId="0" borderId="2" xfId="2" applyNumberFormat="1" applyFont="1" applyBorder="1" applyAlignment="1">
      <alignment horizontal="center"/>
    </xf>
    <xf numFmtId="1" fontId="0" fillId="0" borderId="0" xfId="0" applyNumberFormat="1" applyAlignment="1">
      <alignment horizontal="center"/>
    </xf>
    <xf numFmtId="167" fontId="0" fillId="0" borderId="0" xfId="2" applyNumberFormat="1" applyFont="1" applyAlignment="1">
      <alignment horizontal="center"/>
    </xf>
    <xf numFmtId="167" fontId="0" fillId="0" borderId="0" xfId="0" applyNumberFormat="1"/>
    <xf numFmtId="0" fontId="3" fillId="0" borderId="2" xfId="0" applyFont="1" applyBorder="1" applyAlignment="1">
      <alignment horizontal="center"/>
    </xf>
    <xf numFmtId="167" fontId="2" fillId="2" borderId="2" xfId="3" applyNumberFormat="1" applyBorder="1" applyAlignment="1">
      <alignment horizontal="center"/>
    </xf>
    <xf numFmtId="0" fontId="4" fillId="3" borderId="2" xfId="0" applyFont="1" applyFill="1" applyBorder="1" applyAlignment="1">
      <alignment horizontal="center"/>
    </xf>
    <xf numFmtId="0" fontId="4" fillId="4" borderId="2" xfId="0" applyFont="1" applyFill="1" applyBorder="1" applyAlignment="1">
      <alignment horizontal="center"/>
    </xf>
    <xf numFmtId="0" fontId="4" fillId="5" borderId="2" xfId="4" applyBorder="1" applyAlignment="1">
      <alignment horizontal="center"/>
    </xf>
    <xf numFmtId="0" fontId="1" fillId="6" borderId="2" xfId="5" applyBorder="1" applyAlignment="1">
      <alignment horizontal="center"/>
    </xf>
    <xf numFmtId="0" fontId="2" fillId="2" borderId="1" xfId="3" applyAlignment="1">
      <alignment horizontal="center"/>
    </xf>
    <xf numFmtId="10" fontId="2" fillId="2" borderId="1" xfId="3" applyNumberFormat="1" applyAlignment="1">
      <alignment horizontal="center"/>
    </xf>
    <xf numFmtId="0" fontId="0" fillId="8" borderId="0" xfId="0" applyFill="1" applyAlignment="1">
      <alignment horizontal="center"/>
    </xf>
    <xf numFmtId="0" fontId="4" fillId="3" borderId="3" xfId="0" applyFont="1" applyFill="1" applyBorder="1" applyAlignment="1">
      <alignment horizontal="center"/>
    </xf>
    <xf numFmtId="0" fontId="4" fillId="4" borderId="4" xfId="0" applyFont="1" applyFill="1" applyBorder="1" applyAlignment="1">
      <alignment horizontal="center"/>
    </xf>
    <xf numFmtId="0" fontId="4" fillId="4" borderId="5" xfId="0" applyFont="1" applyFill="1" applyBorder="1" applyAlignment="1">
      <alignment horizontal="center"/>
    </xf>
    <xf numFmtId="0" fontId="4" fillId="3" borderId="6" xfId="0" applyFont="1" applyFill="1" applyBorder="1" applyAlignment="1">
      <alignment horizontal="center"/>
    </xf>
    <xf numFmtId="0" fontId="4" fillId="3" borderId="8" xfId="0" applyFont="1" applyFill="1" applyBorder="1" applyAlignment="1">
      <alignment horizontal="center"/>
    </xf>
    <xf numFmtId="0" fontId="0" fillId="0" borderId="0" xfId="0" applyNumberFormat="1"/>
    <xf numFmtId="167" fontId="0" fillId="0" borderId="2" xfId="2" applyNumberFormat="1" applyFont="1" applyFill="1" applyBorder="1" applyAlignment="1">
      <alignment horizontal="center"/>
    </xf>
    <xf numFmtId="0" fontId="5" fillId="7" borderId="11" xfId="6" applyFont="1" applyFill="1" applyBorder="1" applyAlignment="1">
      <alignment horizontal="center"/>
    </xf>
    <xf numFmtId="0" fontId="7" fillId="0" borderId="0" xfId="0" applyFont="1" applyFill="1" applyAlignment="1">
      <alignment horizontal="left"/>
    </xf>
    <xf numFmtId="0" fontId="0" fillId="9" borderId="0" xfId="0" applyFill="1" applyAlignment="1">
      <alignment horizontal="center"/>
    </xf>
    <xf numFmtId="165" fontId="0" fillId="0" borderId="2" xfId="1" applyNumberFormat="1" applyFont="1" applyBorder="1" applyAlignment="1">
      <alignment horizontal="right"/>
    </xf>
    <xf numFmtId="165" fontId="0" fillId="0" borderId="2" xfId="1" applyNumberFormat="1" applyFont="1" applyBorder="1"/>
    <xf numFmtId="0" fontId="8" fillId="0" borderId="0" xfId="0" applyFont="1" applyFill="1" applyAlignment="1">
      <alignment horizontal="center"/>
    </xf>
    <xf numFmtId="9" fontId="0" fillId="0" borderId="0" xfId="0" applyNumberFormat="1"/>
    <xf numFmtId="0" fontId="5" fillId="7" borderId="11" xfId="7" applyFont="1" applyFill="1" applyBorder="1" applyAlignment="1">
      <alignment horizontal="center"/>
    </xf>
    <xf numFmtId="0" fontId="5" fillId="0" borderId="12" xfId="7" applyFont="1" applyFill="1" applyBorder="1" applyAlignment="1">
      <alignment wrapText="1"/>
    </xf>
    <xf numFmtId="0" fontId="5" fillId="0" borderId="12" xfId="7" applyFont="1" applyFill="1" applyBorder="1" applyAlignment="1">
      <alignment horizontal="right" wrapText="1"/>
    </xf>
    <xf numFmtId="166" fontId="0" fillId="0" borderId="13" xfId="0" applyNumberFormat="1" applyBorder="1" applyAlignment="1">
      <alignment horizontal="right"/>
    </xf>
    <xf numFmtId="2" fontId="0" fillId="0" borderId="13" xfId="0" applyNumberFormat="1" applyBorder="1"/>
    <xf numFmtId="167" fontId="0" fillId="0" borderId="13" xfId="2" applyNumberFormat="1" applyFont="1" applyBorder="1" applyAlignment="1">
      <alignment horizontal="center"/>
    </xf>
    <xf numFmtId="0" fontId="0" fillId="0" borderId="0" xfId="0" applyBorder="1" applyAlignment="1">
      <alignment horizontal="center"/>
    </xf>
    <xf numFmtId="165" fontId="0" fillId="0" borderId="0" xfId="1" applyNumberFormat="1" applyFont="1" applyBorder="1" applyAlignment="1">
      <alignment horizontal="center"/>
    </xf>
    <xf numFmtId="164" fontId="0" fillId="0" borderId="0" xfId="1" applyNumberFormat="1" applyFont="1" applyBorder="1" applyAlignment="1">
      <alignment horizontal="center"/>
    </xf>
    <xf numFmtId="0" fontId="5" fillId="0" borderId="12" xfId="6" applyFont="1" applyFill="1" applyBorder="1" applyAlignment="1">
      <alignment horizontal="center" wrapText="1"/>
    </xf>
    <xf numFmtId="1" fontId="5" fillId="0" borderId="12" xfId="6" applyNumberFormat="1" applyFont="1" applyFill="1" applyBorder="1" applyAlignment="1">
      <alignment horizontal="center" wrapText="1"/>
    </xf>
    <xf numFmtId="167" fontId="5" fillId="0" borderId="12" xfId="6" applyNumberFormat="1" applyFont="1" applyFill="1" applyBorder="1" applyAlignment="1">
      <alignment horizontal="center" wrapText="1"/>
    </xf>
    <xf numFmtId="167" fontId="5" fillId="0" borderId="12" xfId="2" applyNumberFormat="1" applyFont="1" applyFill="1" applyBorder="1" applyAlignment="1">
      <alignment horizontal="center" wrapText="1"/>
    </xf>
    <xf numFmtId="167" fontId="9" fillId="0" borderId="2" xfId="2" applyNumberFormat="1" applyFont="1" applyFill="1" applyBorder="1" applyAlignment="1">
      <alignment horizontal="center"/>
    </xf>
    <xf numFmtId="167" fontId="9" fillId="0" borderId="7" xfId="2" applyNumberFormat="1" applyFont="1" applyFill="1" applyBorder="1" applyAlignment="1">
      <alignment horizontal="center"/>
    </xf>
    <xf numFmtId="167" fontId="9" fillId="0" borderId="9" xfId="2" applyNumberFormat="1" applyFont="1" applyFill="1" applyBorder="1" applyAlignment="1">
      <alignment horizontal="center"/>
    </xf>
    <xf numFmtId="167" fontId="9" fillId="0" borderId="10" xfId="2" applyNumberFormat="1" applyFont="1" applyFill="1" applyBorder="1" applyAlignment="1">
      <alignment horizontal="center"/>
    </xf>
  </cellXfs>
  <cellStyles count="8">
    <cellStyle name="60% - Accent2" xfId="5" builtinId="36"/>
    <cellStyle name="Accent1" xfId="4" builtinId="29"/>
    <cellStyle name="Calculation" xfId="3" builtinId="22"/>
    <cellStyle name="Comma" xfId="1" builtinId="3"/>
    <cellStyle name="Normal" xfId="0" builtinId="0"/>
    <cellStyle name="Normal_Access output" xfId="6" xr:uid="{704151FF-B6B9-4ADB-8366-63FB35E30069}"/>
    <cellStyle name="Normal_Sheet12" xfId="7" xr:uid="{093F441F-7022-493D-BBA8-C4283B14F9DB}"/>
    <cellStyle name="Percent" xfId="2" builtinId="5"/>
  </cellStyles>
  <dxfs count="3">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s>
</file>

<file path=xl/drawings/drawing1.xml><?xml version="1.0" encoding="utf-8"?>
<xdr:wsDr xmlns:xdr="http://schemas.openxmlformats.org/drawingml/2006/spreadsheetDrawing" xmlns:a="http://schemas.openxmlformats.org/drawingml/2006/main">
  <xdr:twoCellAnchor>
    <xdr:from>
      <xdr:col>0</xdr:col>
      <xdr:colOff>241300</xdr:colOff>
      <xdr:row>0</xdr:row>
      <xdr:rowOff>114300</xdr:rowOff>
    </xdr:from>
    <xdr:to>
      <xdr:col>11</xdr:col>
      <xdr:colOff>38100</xdr:colOff>
      <xdr:row>18</xdr:row>
      <xdr:rowOff>165100</xdr:rowOff>
    </xdr:to>
    <xdr:sp macro="" textlink="">
      <xdr:nvSpPr>
        <xdr:cNvPr id="2" name="TextBox 1">
          <a:extLst>
            <a:ext uri="{FF2B5EF4-FFF2-40B4-BE49-F238E27FC236}">
              <a16:creationId xmlns:a16="http://schemas.microsoft.com/office/drawing/2014/main" id="{A0826A6F-2E22-EE40-7364-DABFFB43080B}"/>
            </a:ext>
          </a:extLst>
        </xdr:cNvPr>
        <xdr:cNvSpPr txBox="1"/>
      </xdr:nvSpPr>
      <xdr:spPr>
        <a:xfrm>
          <a:off x="241300" y="114300"/>
          <a:ext cx="6502400" cy="33655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The excel tabs 1-9 covers the underlying data (1.CTY annual aggregation) and the method of computing the water exploitation index. The purpose of introducing this complex data structure and computation outputs is to make sure the full transparency between input, output and assessment. It doesn't require any comment unless the commentator would see any need. </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The tab </a:t>
          </a:r>
          <a:r>
            <a:rPr lang="en-US" sz="1100" b="1" baseline="0">
              <a:solidFill>
                <a:schemeClr val="dk1"/>
              </a:solidFill>
              <a:effectLst/>
              <a:latin typeface="+mn-lt"/>
              <a:ea typeface="+mn-ea"/>
              <a:cs typeface="+mn-cs"/>
            </a:rPr>
            <a:t>10. CTY WEI+ Annual </a:t>
          </a:r>
          <a:r>
            <a:rPr lang="en-US" sz="1100" baseline="0">
              <a:solidFill>
                <a:schemeClr val="dk1"/>
              </a:solidFill>
              <a:effectLst/>
              <a:latin typeface="+mn-lt"/>
              <a:ea typeface="+mn-ea"/>
              <a:cs typeface="+mn-cs"/>
            </a:rPr>
            <a:t>is consisting WEI results. Please provide your comments to the EEA primarily on this tab. </a:t>
          </a:r>
          <a:endParaRPr lang="en-DK">
            <a:effectLst/>
          </a:endParaRPr>
        </a:p>
        <a:p>
          <a:endParaRPr lang="en-US" sz="1100" baseline="0"/>
        </a:p>
        <a:p>
          <a:r>
            <a:rPr lang="en-US" sz="1100" baseline="0"/>
            <a:t>The assessment tresholds for water scarcity condition is applied the following classes:</a:t>
          </a:r>
        </a:p>
        <a:p>
          <a:r>
            <a:rPr lang="en-US" sz="1100" baseline="0"/>
            <a:t>WEI 0-19 % No water scarcity condition</a:t>
          </a:r>
        </a:p>
        <a:p>
          <a:r>
            <a:rPr lang="en-US" sz="1100" baseline="0"/>
            <a:t>WEI 20-40 %  Water scarcity</a:t>
          </a:r>
        </a:p>
        <a:p>
          <a:r>
            <a:rPr lang="en-US" sz="1100" baseline="0"/>
            <a:t>WEI 40&gt; Severe water scarcity</a:t>
          </a:r>
          <a:endParaRPr lang="en-DK"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ihat Zal" refreshedDate="44756.369684375" createdVersion="8" refreshedVersion="8" minRefreshableVersion="3" recordCount="2062" xr:uid="{2A85C57D-4788-4DB7-B18C-BE80300E0EB2}">
  <cacheSource type="worksheet">
    <worksheetSource name="_08_CTY_annual_aggr"/>
  </cacheSource>
  <cacheFields count="5">
    <cacheField name="ENTITY" numFmtId="0">
      <sharedItems count="37">
        <s v="AL"/>
        <s v="AT"/>
        <s v="BA"/>
        <s v="BE"/>
        <s v="BG"/>
        <s v="CH"/>
        <s v="CY"/>
        <s v="CZ"/>
        <s v="DE"/>
        <s v="DK"/>
        <s v="EE"/>
        <s v="ES"/>
        <s v="FI"/>
        <s v="FR"/>
        <s v="GR"/>
        <s v="HR"/>
        <s v="HU"/>
        <s v="IE"/>
        <s v="IS"/>
        <s v="IT"/>
        <s v="LT"/>
        <s v="LU"/>
        <s v="LV"/>
        <s v="ME"/>
        <s v="MK"/>
        <s v="MT"/>
        <s v="NL"/>
        <s v="NO"/>
        <s v="PL"/>
        <s v="PT"/>
        <s v="RO"/>
        <s v="RS"/>
        <s v="SE"/>
        <s v="SI"/>
        <s v="SK"/>
        <s v="TR"/>
        <s v="XK"/>
      </sharedItems>
    </cacheField>
    <cacheField name="YEAR" numFmtId="0">
      <sharedItems containsSemiMixedTypes="0" containsString="0" containsNumber="1" containsInteger="1" minValue="2000" maxValue="2019" count="20">
        <n v="2018"/>
        <n v="2019"/>
        <n v="2003" u="1"/>
        <n v="2015" u="1"/>
        <n v="2008" u="1"/>
        <n v="2001" u="1"/>
        <n v="2013" u="1"/>
        <n v="2006" u="1"/>
        <n v="2011" u="1"/>
        <n v="2004" u="1"/>
        <n v="2016" u="1"/>
        <n v="2009" u="1"/>
        <n v="2002" u="1"/>
        <n v="2014" u="1"/>
        <n v="2007" u="1"/>
        <n v="2000" u="1"/>
        <n v="2012" u="1"/>
        <n v="2005" u="1"/>
        <n v="2017" u="1"/>
        <n v="2010" u="1"/>
      </sharedItems>
    </cacheField>
    <cacheField name="CODE_EA" numFmtId="0">
      <sharedItems count="9">
        <s v="1311"/>
        <s v="1312"/>
        <s v="1313"/>
        <s v="1314"/>
        <s v="132"/>
        <s v="133"/>
        <s v="21"/>
        <s v="131" u="1"/>
        <s v="13" u="1"/>
      </sharedItems>
    </cacheField>
    <cacheField name="WATERASSET" numFmtId="0">
      <sharedItems count="10">
        <s v="2 : Returns"/>
        <s v="3 : Precipitations"/>
        <s v="4b : Inflows from resources in the territory"/>
        <s v="5 : Abstractions"/>
        <s v="6 : Evaporation / Actual Evapotranspiration"/>
        <s v="7c : Outflows to other resources in the territory"/>
        <s v="4a : Inflows from upstream territories"/>
        <s v="7a : Outflows todownstream territories"/>
        <s v="7b : Outflows to the sea"/>
        <s v="1 : Opening Stocks" u="1"/>
      </sharedItems>
    </cacheField>
    <cacheField name="SumOfVOLUME_2022 06 28" numFmtId="0">
      <sharedItems containsSemiMixedTypes="0" containsString="0" containsNumber="1" minValue="0" maxValue="1128070.2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ihat Zal" refreshedDate="44756.370710416668" createdVersion="8" refreshedVersion="8" minRefreshableVersion="3" recordCount="74" xr:uid="{F8B9BFD0-E01E-4F5B-A2FC-03A0C05D51E4}">
  <cacheSource type="worksheet">
    <worksheetSource ref="A1:I75" sheet="4.Timeseries for IQR"/>
  </cacheSource>
  <cacheFields count="9">
    <cacheField name="ISO" numFmtId="0">
      <sharedItems count="37">
        <s v="AL"/>
        <s v="AT"/>
        <s v="BA"/>
        <s v="BE"/>
        <s v="BG"/>
        <s v="CH"/>
        <s v="CY"/>
        <s v="CZ"/>
        <s v="DE"/>
        <s v="DK"/>
        <s v="EE"/>
        <s v="ES"/>
        <s v="FI"/>
        <s v="FR"/>
        <s v="GR"/>
        <s v="HR"/>
        <s v="HU"/>
        <s v="IE"/>
        <s v="IS"/>
        <s v="IT"/>
        <s v="LT"/>
        <s v="LU"/>
        <s v="LV"/>
        <s v="ME"/>
        <s v="MK"/>
        <s v="MT"/>
        <s v="NL"/>
        <s v="NO"/>
        <s v="PL"/>
        <s v="PT"/>
        <s v="RO"/>
        <s v="RS"/>
        <s v="SE"/>
        <s v="SI"/>
        <s v="SK"/>
        <s v="TR"/>
        <s v="XK"/>
      </sharedItems>
    </cacheField>
    <cacheField name="YEAR" numFmtId="0">
      <sharedItems containsSemiMixedTypes="0" containsString="0" containsNumber="1" containsInteger="1" minValue="2000" maxValue="2019" count="20">
        <n v="2018"/>
        <n v="2019"/>
        <n v="2003" u="1"/>
        <n v="2015" u="1"/>
        <n v="2008" u="1"/>
        <n v="2001" u="1"/>
        <n v="2013" u="1"/>
        <n v="2006" u="1"/>
        <n v="2011" u="1"/>
        <n v="2004" u="1"/>
        <n v="2016" u="1"/>
        <n v="2009" u="1"/>
        <n v="2002" u="1"/>
        <n v="2014" u="1"/>
        <n v="2007" u="1"/>
        <n v="2000" u="1"/>
        <n v="2012" u="1"/>
        <n v="2005" u="1"/>
        <n v="2017" u="1"/>
        <n v="2010" u="1"/>
      </sharedItems>
    </cacheField>
    <cacheField name="Incr" numFmtId="1">
      <sharedItems containsSemiMixedTypes="0" containsString="0" containsNumber="1" minValue="0" maxValue="830582.71662440349"/>
    </cacheField>
    <cacheField name="Decr" numFmtId="1">
      <sharedItems containsSemiMixedTypes="0" containsString="0" containsNumber="1" minValue="1.2499999999999998" maxValue="938998.12393139"/>
    </cacheField>
    <cacheField name="DeltaS" numFmtId="1">
      <sharedItems containsSemiMixedTypes="0" containsString="0" containsNumber="1" minValue="-207107.17402751962" maxValue="14177.307418030803"/>
    </cacheField>
    <cacheField name="WC" numFmtId="1">
      <sharedItems containsSemiMixedTypes="0" containsString="0" containsNumber="1" minValue="0" maxValue="25028.485520000097"/>
    </cacheField>
    <cacheField name="RWR2" numFmtId="1">
      <sharedItems containsSemiMixedTypes="0" containsString="0" containsNumber="1" minValue="-50793.896527505705" maxValue="322300.16589591053"/>
    </cacheField>
    <cacheField name="WEI" numFmtId="167">
      <sharedItems containsSemiMixedTypes="0" containsString="0" containsNumber="1" minValue="-1.5031546323684657" maxValue="1.3287812814911242"/>
    </cacheField>
    <cacheField name="WEI_fixed" numFmtId="167">
      <sharedItems containsSemiMixedTypes="0" containsString="0" containsNumber="1" minValue="0" maxValue="1.5031546323684657"/>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ihat Zal" refreshedDate="44756.371578587961" createdVersion="8" refreshedVersion="8" minRefreshableVersion="3" recordCount="74" xr:uid="{9B57EC7D-FC9F-4881-928F-657AB4A5C0BD}">
  <cacheSource type="worksheet">
    <worksheetSource ref="A1:P75" sheet="8.Access output"/>
  </cacheSource>
  <cacheFields count="16">
    <cacheField name="ISO" numFmtId="0">
      <sharedItems count="37">
        <s v="AL"/>
        <s v="AT"/>
        <s v="BA"/>
        <s v="BE"/>
        <s v="BG"/>
        <s v="CH"/>
        <s v="CY"/>
        <s v="CZ"/>
        <s v="DE"/>
        <s v="DK"/>
        <s v="EE"/>
        <s v="ES"/>
        <s v="FI"/>
        <s v="FR"/>
        <s v="GR"/>
        <s v="HR"/>
        <s v="HU"/>
        <s v="IE"/>
        <s v="IS"/>
        <s v="IT"/>
        <s v="LT"/>
        <s v="LU"/>
        <s v="LV"/>
        <s v="ME"/>
        <s v="MK"/>
        <s v="MT"/>
        <s v="NL"/>
        <s v="NO"/>
        <s v="PL"/>
        <s v="PT"/>
        <s v="RO"/>
        <s v="RS"/>
        <s v="SE"/>
        <s v="SI"/>
        <s v="SK"/>
        <s v="TR"/>
        <s v="XK"/>
      </sharedItems>
    </cacheField>
    <cacheField name="YEAR" numFmtId="0">
      <sharedItems containsSemiMixedTypes="0" containsString="0" containsNumber="1" containsInteger="1" minValue="2000" maxValue="2019" count="20">
        <n v="2018"/>
        <n v="2019"/>
        <n v="2003" u="1"/>
        <n v="2015" u="1"/>
        <n v="2008" u="1"/>
        <n v="2001" u="1"/>
        <n v="2013" u="1"/>
        <n v="2006" u="1"/>
        <n v="2011" u="1"/>
        <n v="2004" u="1"/>
        <n v="2016" u="1"/>
        <n v="2009" u="1"/>
        <n v="2002" u="1"/>
        <n v="2014" u="1"/>
        <n v="2007" u="1"/>
        <n v="2000" u="1"/>
        <n v="2012" u="1"/>
        <n v="2005" u="1"/>
        <n v="2017" u="1"/>
        <n v="2010" u="1"/>
      </sharedItems>
    </cacheField>
    <cacheField name="Incr" numFmtId="1">
      <sharedItems containsSemiMixedTypes="0" containsString="0" containsNumber="1" minValue="0" maxValue="830582.71662440349"/>
    </cacheField>
    <cacheField name="Decr" numFmtId="1">
      <sharedItems containsSemiMixedTypes="0" containsString="0" containsNumber="1" minValue="1.2499999999999998" maxValue="938998.12393139"/>
    </cacheField>
    <cacheField name="DeltaS" numFmtId="1">
      <sharedItems containsSemiMixedTypes="0" containsString="0" containsNumber="1" minValue="-207107.17402751962" maxValue="14177.307418030803"/>
    </cacheField>
    <cacheField name="WC" numFmtId="1">
      <sharedItems containsSemiMixedTypes="0" containsString="0" containsNumber="1" minValue="0" maxValue="25028.485520000097"/>
    </cacheField>
    <cacheField name="RWR2" numFmtId="1">
      <sharedItems containsSemiMixedTypes="0" containsString="0" containsNumber="1" minValue="-50793.896527505705" maxValue="322300.16589591053"/>
    </cacheField>
    <cacheField name="WEI" numFmtId="167">
      <sharedItems containsSemiMixedTypes="0" containsString="0" containsNumber="1" minValue="-1.5031546323684657" maxValue="1.3287812814911242"/>
    </cacheField>
    <cacheField name="WEI_fixed" numFmtId="167">
      <sharedItems containsSemiMixedTypes="0" containsString="0" containsNumber="1" minValue="0" maxValue="1.5031546323684657"/>
    </cacheField>
    <cacheField name="Average_v9" numFmtId="167">
      <sharedItems containsSemiMixedTypes="0" containsString="0" containsNumber="1" minValue="0" maxValue="1.1354724515836536"/>
    </cacheField>
    <cacheField name="Q1" numFmtId="167">
      <sharedItems containsSemiMixedTypes="0" containsString="0" containsNumber="1" minValue="0" maxValue="1.0079301461135191"/>
    </cacheField>
    <cacheField name="Q3" numFmtId="167">
      <sharedItems containsSemiMixedTypes="0" containsString="0" containsNumber="1" minValue="0" maxValue="1.2302356096238567"/>
    </cacheField>
    <cacheField name="IQR" numFmtId="167">
      <sharedItems containsSemiMixedTypes="0" containsString="0" containsNumber="1" minValue="0" maxValue="0.2446341478042956"/>
    </cacheField>
    <cacheField name="Q3_plus_15 IQR" numFmtId="167">
      <sharedItems containsSemiMixedTypes="0" containsString="0" containsNumber="1" minValue="0" maxValue="1.5636938048893632"/>
    </cacheField>
    <cacheField name="OUTLIER" numFmtId="0">
      <sharedItems/>
    </cacheField>
    <cacheField name="WEI_fixed_FF" numFmtId="167">
      <sharedItems containsSemiMixedTypes="0" containsString="0" containsNumber="1" minValue="0" maxValue="1.503154632368465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62">
  <r>
    <x v="0"/>
    <x v="0"/>
    <x v="0"/>
    <x v="0"/>
    <n v="0"/>
  </r>
  <r>
    <x v="0"/>
    <x v="0"/>
    <x v="0"/>
    <x v="1"/>
    <n v="205.34715067092577"/>
  </r>
  <r>
    <x v="0"/>
    <x v="0"/>
    <x v="0"/>
    <x v="2"/>
    <n v="67053.337100000004"/>
  </r>
  <r>
    <x v="0"/>
    <x v="0"/>
    <x v="0"/>
    <x v="3"/>
    <n v="442.54990163842797"/>
  </r>
  <r>
    <x v="0"/>
    <x v="0"/>
    <x v="0"/>
    <x v="4"/>
    <n v="100.83172371861978"/>
  </r>
  <r>
    <x v="0"/>
    <x v="0"/>
    <x v="0"/>
    <x v="5"/>
    <n v="62558.014999999992"/>
  </r>
  <r>
    <x v="0"/>
    <x v="0"/>
    <x v="1"/>
    <x v="0"/>
    <n v="0.48092400975232757"/>
  </r>
  <r>
    <x v="0"/>
    <x v="0"/>
    <x v="1"/>
    <x v="1"/>
    <n v="652.58108750622546"/>
  </r>
  <r>
    <x v="0"/>
    <x v="0"/>
    <x v="1"/>
    <x v="3"/>
    <n v="67.726796028339663"/>
  </r>
  <r>
    <x v="0"/>
    <x v="0"/>
    <x v="1"/>
    <x v="4"/>
    <n v="431.17711080833959"/>
  </r>
  <r>
    <x v="0"/>
    <x v="0"/>
    <x v="2"/>
    <x v="0"/>
    <n v="2.4480847842146716"/>
  </r>
  <r>
    <x v="0"/>
    <x v="0"/>
    <x v="2"/>
    <x v="1"/>
    <n v="193.0979150513443"/>
  </r>
  <r>
    <x v="0"/>
    <x v="0"/>
    <x v="2"/>
    <x v="6"/>
    <n v="16856.400000000005"/>
  </r>
  <r>
    <x v="0"/>
    <x v="0"/>
    <x v="2"/>
    <x v="2"/>
    <n v="82628.012859999988"/>
  </r>
  <r>
    <x v="0"/>
    <x v="0"/>
    <x v="2"/>
    <x v="3"/>
    <n v="345.09325200500422"/>
  </r>
  <r>
    <x v="0"/>
    <x v="0"/>
    <x v="2"/>
    <x v="4"/>
    <n v="96.501781505005766"/>
  </r>
  <r>
    <x v="0"/>
    <x v="0"/>
    <x v="2"/>
    <x v="7"/>
    <n v="21599.999999999996"/>
  </r>
  <r>
    <x v="0"/>
    <x v="0"/>
    <x v="2"/>
    <x v="8"/>
    <n v="16865.400000000001"/>
  </r>
  <r>
    <x v="0"/>
    <x v="0"/>
    <x v="2"/>
    <x v="5"/>
    <n v="67053.337100000004"/>
  </r>
  <r>
    <x v="0"/>
    <x v="0"/>
    <x v="3"/>
    <x v="1"/>
    <n v="319.46102062677005"/>
  </r>
  <r>
    <x v="0"/>
    <x v="0"/>
    <x v="4"/>
    <x v="0"/>
    <n v="1.2247625179018242"/>
  </r>
  <r>
    <x v="0"/>
    <x v="0"/>
    <x v="4"/>
    <x v="1"/>
    <n v="0"/>
  </r>
  <r>
    <x v="0"/>
    <x v="0"/>
    <x v="4"/>
    <x v="2"/>
    <n v="5014.6551300000001"/>
  </r>
  <r>
    <x v="0"/>
    <x v="0"/>
    <x v="4"/>
    <x v="3"/>
    <n v="99.341050328227738"/>
  </r>
  <r>
    <x v="0"/>
    <x v="0"/>
    <x v="4"/>
    <x v="5"/>
    <n v="4513.1896199999992"/>
  </r>
  <r>
    <x v="0"/>
    <x v="0"/>
    <x v="5"/>
    <x v="0"/>
    <n v="498.94668374024349"/>
  </r>
  <r>
    <x v="0"/>
    <x v="0"/>
    <x v="5"/>
    <x v="1"/>
    <n v="42579.512826144732"/>
  </r>
  <r>
    <x v="0"/>
    <x v="0"/>
    <x v="5"/>
    <x v="4"/>
    <n v="20908.989383968041"/>
  </r>
  <r>
    <x v="0"/>
    <x v="0"/>
    <x v="5"/>
    <x v="5"/>
    <n v="20571.463369999998"/>
  </r>
  <r>
    <x v="0"/>
    <x v="1"/>
    <x v="0"/>
    <x v="0"/>
    <n v="0"/>
  </r>
  <r>
    <x v="0"/>
    <x v="1"/>
    <x v="0"/>
    <x v="1"/>
    <n v="175.34954403482251"/>
  </r>
  <r>
    <x v="0"/>
    <x v="1"/>
    <x v="0"/>
    <x v="2"/>
    <n v="40837.639429999996"/>
  </r>
  <r>
    <x v="0"/>
    <x v="1"/>
    <x v="0"/>
    <x v="3"/>
    <n v="473.03066572156865"/>
  </r>
  <r>
    <x v="0"/>
    <x v="1"/>
    <x v="0"/>
    <x v="4"/>
    <n v="92.615402143623584"/>
  </r>
  <r>
    <x v="0"/>
    <x v="1"/>
    <x v="0"/>
    <x v="5"/>
    <n v="38014.049789999997"/>
  </r>
  <r>
    <x v="0"/>
    <x v="1"/>
    <x v="1"/>
    <x v="0"/>
    <n v="0.50738844264604055"/>
  </r>
  <r>
    <x v="0"/>
    <x v="1"/>
    <x v="1"/>
    <x v="1"/>
    <n v="540.09745037799314"/>
  </r>
  <r>
    <x v="0"/>
    <x v="1"/>
    <x v="1"/>
    <x v="3"/>
    <n v="72.383528379803749"/>
  </r>
  <r>
    <x v="0"/>
    <x v="1"/>
    <x v="1"/>
    <x v="4"/>
    <n v="408.80580066571542"/>
  </r>
  <r>
    <x v="0"/>
    <x v="1"/>
    <x v="2"/>
    <x v="0"/>
    <n v="2.5827398441249985"/>
  </r>
  <r>
    <x v="0"/>
    <x v="1"/>
    <x v="2"/>
    <x v="1"/>
    <n v="155.59355049094808"/>
  </r>
  <r>
    <x v="0"/>
    <x v="1"/>
    <x v="2"/>
    <x v="6"/>
    <n v="16932.099999999999"/>
  </r>
  <r>
    <x v="0"/>
    <x v="1"/>
    <x v="2"/>
    <x v="2"/>
    <n v="53669.627919999999"/>
  </r>
  <r>
    <x v="0"/>
    <x v="1"/>
    <x v="2"/>
    <x v="3"/>
    <n v="368.88651038930612"/>
  </r>
  <r>
    <x v="0"/>
    <x v="1"/>
    <x v="2"/>
    <x v="4"/>
    <n v="87.329632936817049"/>
  </r>
  <r>
    <x v="0"/>
    <x v="1"/>
    <x v="2"/>
    <x v="7"/>
    <n v="19200.099999999999"/>
  </r>
  <r>
    <x v="0"/>
    <x v="1"/>
    <x v="2"/>
    <x v="8"/>
    <n v="15932.399999999998"/>
  </r>
  <r>
    <x v="0"/>
    <x v="1"/>
    <x v="2"/>
    <x v="5"/>
    <n v="40837.639429999996"/>
  </r>
  <r>
    <x v="0"/>
    <x v="1"/>
    <x v="3"/>
    <x v="1"/>
    <n v="986.49023228199201"/>
  </r>
  <r>
    <x v="0"/>
    <x v="1"/>
    <x v="4"/>
    <x v="0"/>
    <n v="1.2921325194747528"/>
  </r>
  <r>
    <x v="0"/>
    <x v="1"/>
    <x v="4"/>
    <x v="1"/>
    <n v="0"/>
  </r>
  <r>
    <x v="0"/>
    <x v="1"/>
    <x v="4"/>
    <x v="2"/>
    <n v="4762.1436300000005"/>
  </r>
  <r>
    <x v="0"/>
    <x v="1"/>
    <x v="4"/>
    <x v="3"/>
    <n v="99.944136200618203"/>
  </r>
  <r>
    <x v="0"/>
    <x v="1"/>
    <x v="4"/>
    <x v="5"/>
    <n v="4285.9292699999996"/>
  </r>
  <r>
    <x v="0"/>
    <x v="1"/>
    <x v="5"/>
    <x v="0"/>
    <n v="526.60825835284902"/>
  </r>
  <r>
    <x v="0"/>
    <x v="1"/>
    <x v="5"/>
    <x v="1"/>
    <n v="34565.169222814242"/>
  </r>
  <r>
    <x v="0"/>
    <x v="1"/>
    <x v="5"/>
    <x v="4"/>
    <n v="18715.249164253844"/>
  </r>
  <r>
    <x v="0"/>
    <x v="1"/>
    <x v="5"/>
    <x v="5"/>
    <n v="16131.79249"/>
  </r>
  <r>
    <x v="1"/>
    <x v="0"/>
    <x v="0"/>
    <x v="0"/>
    <n v="0"/>
  </r>
  <r>
    <x v="1"/>
    <x v="0"/>
    <x v="0"/>
    <x v="1"/>
    <n v="532.84840820196393"/>
  </r>
  <r>
    <x v="1"/>
    <x v="0"/>
    <x v="0"/>
    <x v="2"/>
    <n v="97026.735899999985"/>
  </r>
  <r>
    <x v="1"/>
    <x v="0"/>
    <x v="0"/>
    <x v="3"/>
    <n v="0.42536819475914206"/>
  </r>
  <r>
    <x v="1"/>
    <x v="0"/>
    <x v="0"/>
    <x v="4"/>
    <n v="338.34605980545837"/>
  </r>
  <r>
    <x v="1"/>
    <x v="0"/>
    <x v="0"/>
    <x v="5"/>
    <n v="94718.847220000011"/>
  </r>
  <r>
    <x v="1"/>
    <x v="0"/>
    <x v="1"/>
    <x v="1"/>
    <n v="0.19523124554680987"/>
  </r>
  <r>
    <x v="1"/>
    <x v="0"/>
    <x v="1"/>
    <x v="4"/>
    <n v="0.1288305661614941"/>
  </r>
  <r>
    <x v="1"/>
    <x v="0"/>
    <x v="2"/>
    <x v="0"/>
    <n v="1895.9644087935042"/>
  </r>
  <r>
    <x v="1"/>
    <x v="0"/>
    <x v="2"/>
    <x v="1"/>
    <n v="332.87289252023908"/>
  </r>
  <r>
    <x v="1"/>
    <x v="0"/>
    <x v="2"/>
    <x v="6"/>
    <n v="20210.999999999996"/>
  </r>
  <r>
    <x v="1"/>
    <x v="0"/>
    <x v="2"/>
    <x v="2"/>
    <n v="148921.44180999999"/>
  </r>
  <r>
    <x v="1"/>
    <x v="0"/>
    <x v="2"/>
    <x v="3"/>
    <n v="2507.1122105785935"/>
  </r>
  <r>
    <x v="1"/>
    <x v="0"/>
    <x v="2"/>
    <x v="4"/>
    <n v="163.68131004888019"/>
  </r>
  <r>
    <x v="1"/>
    <x v="0"/>
    <x v="2"/>
    <x v="7"/>
    <n v="71339"/>
  </r>
  <r>
    <x v="1"/>
    <x v="0"/>
    <x v="2"/>
    <x v="5"/>
    <n v="97026.735899999985"/>
  </r>
  <r>
    <x v="1"/>
    <x v="0"/>
    <x v="3"/>
    <x v="1"/>
    <n v="9855.7442006954007"/>
  </r>
  <r>
    <x v="1"/>
    <x v="0"/>
    <x v="4"/>
    <x v="0"/>
    <n v="9.9591005576919613"/>
  </r>
  <r>
    <x v="1"/>
    <x v="0"/>
    <x v="4"/>
    <x v="1"/>
    <n v="0"/>
  </r>
  <r>
    <x v="1"/>
    <x v="0"/>
    <x v="4"/>
    <x v="2"/>
    <n v="28556.827590000004"/>
  </r>
  <r>
    <x v="1"/>
    <x v="0"/>
    <x v="4"/>
    <x v="3"/>
    <n v="1068.8893820421706"/>
  </r>
  <r>
    <x v="1"/>
    <x v="0"/>
    <x v="4"/>
    <x v="5"/>
    <n v="25701.144829999997"/>
  </r>
  <r>
    <x v="1"/>
    <x v="0"/>
    <x v="5"/>
    <x v="0"/>
    <n v="251.50815957634757"/>
  </r>
  <r>
    <x v="1"/>
    <x v="0"/>
    <x v="5"/>
    <x v="1"/>
    <n v="80355.339267336865"/>
  </r>
  <r>
    <x v="1"/>
    <x v="0"/>
    <x v="5"/>
    <x v="4"/>
    <n v="39446.843799579496"/>
  </r>
  <r>
    <x v="1"/>
    <x v="0"/>
    <x v="5"/>
    <x v="5"/>
    <n v="57058.277340000001"/>
  </r>
  <r>
    <x v="1"/>
    <x v="1"/>
    <x v="0"/>
    <x v="0"/>
    <n v="0"/>
  </r>
  <r>
    <x v="1"/>
    <x v="1"/>
    <x v="0"/>
    <x v="1"/>
    <n v="559.51958849783387"/>
  </r>
  <r>
    <x v="1"/>
    <x v="1"/>
    <x v="0"/>
    <x v="2"/>
    <n v="187469.75385000001"/>
  </r>
  <r>
    <x v="1"/>
    <x v="1"/>
    <x v="0"/>
    <x v="3"/>
    <n v="0.44008884701794698"/>
  </r>
  <r>
    <x v="1"/>
    <x v="1"/>
    <x v="0"/>
    <x v="4"/>
    <n v="374.67358210202894"/>
  </r>
  <r>
    <x v="1"/>
    <x v="1"/>
    <x v="0"/>
    <x v="5"/>
    <n v="226566.14927000002"/>
  </r>
  <r>
    <x v="1"/>
    <x v="1"/>
    <x v="1"/>
    <x v="1"/>
    <n v="0.20950157996665333"/>
  </r>
  <r>
    <x v="1"/>
    <x v="1"/>
    <x v="1"/>
    <x v="4"/>
    <n v="0.14245451716270782"/>
  </r>
  <r>
    <x v="1"/>
    <x v="1"/>
    <x v="2"/>
    <x v="0"/>
    <n v="1107.9786914267488"/>
  </r>
  <r>
    <x v="1"/>
    <x v="1"/>
    <x v="2"/>
    <x v="1"/>
    <n v="360.46331865076343"/>
  </r>
  <r>
    <x v="1"/>
    <x v="1"/>
    <x v="2"/>
    <x v="6"/>
    <n v="47665.907011296695"/>
  </r>
  <r>
    <x v="1"/>
    <x v="1"/>
    <x v="2"/>
    <x v="2"/>
    <n v="283404.1189"/>
  </r>
  <r>
    <x v="1"/>
    <x v="1"/>
    <x v="2"/>
    <x v="3"/>
    <n v="1217.7398126258499"/>
  </r>
  <r>
    <x v="1"/>
    <x v="1"/>
    <x v="2"/>
    <x v="4"/>
    <n v="189.05687665915926"/>
  </r>
  <r>
    <x v="1"/>
    <x v="1"/>
    <x v="2"/>
    <x v="7"/>
    <n v="317801.15899999999"/>
  </r>
  <r>
    <x v="1"/>
    <x v="1"/>
    <x v="2"/>
    <x v="5"/>
    <n v="187469.75385000001"/>
  </r>
  <r>
    <x v="1"/>
    <x v="1"/>
    <x v="3"/>
    <x v="1"/>
    <n v="12183.509738988951"/>
  </r>
  <r>
    <x v="1"/>
    <x v="1"/>
    <x v="4"/>
    <x v="0"/>
    <n v="11.937926682251957"/>
  </r>
  <r>
    <x v="1"/>
    <x v="1"/>
    <x v="4"/>
    <x v="1"/>
    <n v="0"/>
  </r>
  <r>
    <x v="1"/>
    <x v="1"/>
    <x v="4"/>
    <x v="2"/>
    <n v="28857.791310000001"/>
  </r>
  <r>
    <x v="1"/>
    <x v="1"/>
    <x v="4"/>
    <x v="3"/>
    <n v="629.09500172747892"/>
  </r>
  <r>
    <x v="1"/>
    <x v="1"/>
    <x v="4"/>
    <x v="5"/>
    <n v="25972.012189999998"/>
  </r>
  <r>
    <x v="1"/>
    <x v="1"/>
    <x v="5"/>
    <x v="0"/>
    <n v="350.05264211798897"/>
  </r>
  <r>
    <x v="1"/>
    <x v="1"/>
    <x v="5"/>
    <x v="1"/>
    <n v="86070.272256922268"/>
  </r>
  <r>
    <x v="1"/>
    <x v="1"/>
    <x v="5"/>
    <x v="4"/>
    <n v="45509.65516039767"/>
  </r>
  <r>
    <x v="1"/>
    <x v="1"/>
    <x v="5"/>
    <x v="5"/>
    <n v="59723.748790000012"/>
  </r>
  <r>
    <x v="2"/>
    <x v="0"/>
    <x v="0"/>
    <x v="0"/>
    <n v="0"/>
  </r>
  <r>
    <x v="2"/>
    <x v="0"/>
    <x v="0"/>
    <x v="1"/>
    <n v="58.496781377153724"/>
  </r>
  <r>
    <x v="2"/>
    <x v="0"/>
    <x v="0"/>
    <x v="2"/>
    <n v="62363.733100000012"/>
  </r>
  <r>
    <x v="2"/>
    <x v="0"/>
    <x v="0"/>
    <x v="3"/>
    <n v="3.4916686294910502"/>
  </r>
  <r>
    <x v="2"/>
    <x v="0"/>
    <x v="0"/>
    <x v="4"/>
    <n v="32.269781313574327"/>
  </r>
  <r>
    <x v="2"/>
    <x v="0"/>
    <x v="0"/>
    <x v="5"/>
    <n v="74865.473690000013"/>
  </r>
  <r>
    <x v="2"/>
    <x v="0"/>
    <x v="1"/>
    <x v="0"/>
    <n v="0.2865162919089333"/>
  </r>
  <r>
    <x v="2"/>
    <x v="0"/>
    <x v="1"/>
    <x v="1"/>
    <n v="218.92837089562016"/>
  </r>
  <r>
    <x v="2"/>
    <x v="0"/>
    <x v="1"/>
    <x v="3"/>
    <n v="5.0404587219125183"/>
  </r>
  <r>
    <x v="2"/>
    <x v="0"/>
    <x v="1"/>
    <x v="4"/>
    <n v="137.57316674214971"/>
  </r>
  <r>
    <x v="2"/>
    <x v="0"/>
    <x v="2"/>
    <x v="0"/>
    <n v="2.7675258074638491"/>
  </r>
  <r>
    <x v="2"/>
    <x v="0"/>
    <x v="2"/>
    <x v="1"/>
    <n v="233.59655513001866"/>
  </r>
  <r>
    <x v="2"/>
    <x v="0"/>
    <x v="2"/>
    <x v="6"/>
    <n v="2176.6358835146002"/>
  </r>
  <r>
    <x v="2"/>
    <x v="0"/>
    <x v="2"/>
    <x v="2"/>
    <n v="106896.24866999999"/>
  </r>
  <r>
    <x v="2"/>
    <x v="0"/>
    <x v="2"/>
    <x v="3"/>
    <n v="48.68087264859647"/>
  </r>
  <r>
    <x v="2"/>
    <x v="0"/>
    <x v="2"/>
    <x v="4"/>
    <n v="149.58369259546603"/>
  </r>
  <r>
    <x v="2"/>
    <x v="0"/>
    <x v="2"/>
    <x v="7"/>
    <n v="25226.999999999996"/>
  </r>
  <r>
    <x v="2"/>
    <x v="0"/>
    <x v="2"/>
    <x v="8"/>
    <n v="10273.000000000002"/>
  </r>
  <r>
    <x v="2"/>
    <x v="0"/>
    <x v="2"/>
    <x v="5"/>
    <n v="62363.733100000012"/>
  </r>
  <r>
    <x v="2"/>
    <x v="0"/>
    <x v="3"/>
    <x v="1"/>
    <n v="2428.944412018081"/>
  </r>
  <r>
    <x v="2"/>
    <x v="0"/>
    <x v="4"/>
    <x v="0"/>
    <n v="0.69357830889357053"/>
  </r>
  <r>
    <x v="2"/>
    <x v="0"/>
    <x v="4"/>
    <x v="1"/>
    <n v="0"/>
  </r>
  <r>
    <x v="2"/>
    <x v="0"/>
    <x v="4"/>
    <x v="2"/>
    <n v="9032.6252100000002"/>
  </r>
  <r>
    <x v="2"/>
    <x v="0"/>
    <x v="4"/>
    <x v="3"/>
    <n v="298.23500000000001"/>
  </r>
  <r>
    <x v="2"/>
    <x v="0"/>
    <x v="4"/>
    <x v="5"/>
    <n v="8129.362680000002"/>
  </r>
  <r>
    <x v="2"/>
    <x v="0"/>
    <x v="5"/>
    <x v="0"/>
    <n v="266.29670219173346"/>
  </r>
  <r>
    <x v="2"/>
    <x v="0"/>
    <x v="5"/>
    <x v="1"/>
    <n v="55285.033880579125"/>
  </r>
  <r>
    <x v="2"/>
    <x v="0"/>
    <x v="5"/>
    <x v="4"/>
    <n v="34615.573359348811"/>
  </r>
  <r>
    <x v="2"/>
    <x v="0"/>
    <x v="5"/>
    <x v="5"/>
    <n v="32934.037470000003"/>
  </r>
  <r>
    <x v="2"/>
    <x v="1"/>
    <x v="0"/>
    <x v="0"/>
    <n v="0"/>
  </r>
  <r>
    <x v="2"/>
    <x v="1"/>
    <x v="0"/>
    <x v="1"/>
    <n v="51.231396982803872"/>
  </r>
  <r>
    <x v="2"/>
    <x v="1"/>
    <x v="0"/>
    <x v="2"/>
    <n v="59293.87243000001"/>
  </r>
  <r>
    <x v="2"/>
    <x v="1"/>
    <x v="0"/>
    <x v="3"/>
    <n v="3.4428786066353352"/>
  </r>
  <r>
    <x v="2"/>
    <x v="1"/>
    <x v="0"/>
    <x v="4"/>
    <n v="22.262160030961834"/>
  </r>
  <r>
    <x v="2"/>
    <x v="1"/>
    <x v="0"/>
    <x v="5"/>
    <n v="70063.748950000008"/>
  </r>
  <r>
    <x v="2"/>
    <x v="1"/>
    <x v="1"/>
    <x v="0"/>
    <n v="0.29073457568102512"/>
  </r>
  <r>
    <x v="2"/>
    <x v="1"/>
    <x v="1"/>
    <x v="1"/>
    <n v="193.89725201660715"/>
  </r>
  <r>
    <x v="2"/>
    <x v="1"/>
    <x v="1"/>
    <x v="3"/>
    <n v="4.9700351602003305"/>
  </r>
  <r>
    <x v="2"/>
    <x v="1"/>
    <x v="1"/>
    <x v="4"/>
    <n v="97.820422120078916"/>
  </r>
  <r>
    <x v="2"/>
    <x v="1"/>
    <x v="2"/>
    <x v="0"/>
    <n v="2.8083491785976324"/>
  </r>
  <r>
    <x v="2"/>
    <x v="1"/>
    <x v="2"/>
    <x v="1"/>
    <n v="196.81529650684141"/>
  </r>
  <r>
    <x v="2"/>
    <x v="1"/>
    <x v="2"/>
    <x v="6"/>
    <n v="2166.35619878341"/>
  </r>
  <r>
    <x v="2"/>
    <x v="1"/>
    <x v="2"/>
    <x v="2"/>
    <n v="99595.140650000001"/>
  </r>
  <r>
    <x v="2"/>
    <x v="1"/>
    <x v="2"/>
    <x v="3"/>
    <n v="48.000663364541502"/>
  </r>
  <r>
    <x v="2"/>
    <x v="1"/>
    <x v="2"/>
    <x v="4"/>
    <n v="106.46218609083523"/>
  </r>
  <r>
    <x v="2"/>
    <x v="1"/>
    <x v="2"/>
    <x v="7"/>
    <n v="27327.862322064226"/>
  </r>
  <r>
    <x v="2"/>
    <x v="1"/>
    <x v="2"/>
    <x v="8"/>
    <n v="9878.9987468777836"/>
  </r>
  <r>
    <x v="2"/>
    <x v="1"/>
    <x v="2"/>
    <x v="5"/>
    <n v="59293.87243000001"/>
  </r>
  <r>
    <x v="2"/>
    <x v="1"/>
    <x v="3"/>
    <x v="1"/>
    <n v="2130.3727761554273"/>
  </r>
  <r>
    <x v="2"/>
    <x v="1"/>
    <x v="4"/>
    <x v="0"/>
    <n v="0.70380963529272988"/>
  </r>
  <r>
    <x v="2"/>
    <x v="1"/>
    <x v="4"/>
    <x v="1"/>
    <n v="0"/>
  </r>
  <r>
    <x v="2"/>
    <x v="1"/>
    <x v="4"/>
    <x v="2"/>
    <n v="8543.6513099999993"/>
  </r>
  <r>
    <x v="2"/>
    <x v="1"/>
    <x v="4"/>
    <x v="3"/>
    <n v="298.53463895185092"/>
  </r>
  <r>
    <x v="2"/>
    <x v="1"/>
    <x v="4"/>
    <x v="5"/>
    <n v="7689.2861699999994"/>
  </r>
  <r>
    <x v="2"/>
    <x v="1"/>
    <x v="5"/>
    <x v="0"/>
    <n v="270.59371967173763"/>
  </r>
  <r>
    <x v="2"/>
    <x v="1"/>
    <x v="5"/>
    <x v="1"/>
    <n v="46679.683278338314"/>
  </r>
  <r>
    <x v="2"/>
    <x v="1"/>
    <x v="5"/>
    <x v="4"/>
    <n v="24757.455231758126"/>
  </r>
  <r>
    <x v="2"/>
    <x v="1"/>
    <x v="5"/>
    <x v="5"/>
    <n v="30385.756830000002"/>
  </r>
  <r>
    <x v="3"/>
    <x v="0"/>
    <x v="0"/>
    <x v="0"/>
    <n v="0"/>
  </r>
  <r>
    <x v="3"/>
    <x v="0"/>
    <x v="0"/>
    <x v="1"/>
    <n v="54.44299243332641"/>
  </r>
  <r>
    <x v="3"/>
    <x v="0"/>
    <x v="0"/>
    <x v="2"/>
    <n v="9251.5492999999988"/>
  </r>
  <r>
    <x v="3"/>
    <x v="0"/>
    <x v="0"/>
    <x v="3"/>
    <n v="70.926701886796891"/>
  </r>
  <r>
    <x v="3"/>
    <x v="0"/>
    <x v="0"/>
    <x v="4"/>
    <n v="37.879554475086856"/>
  </r>
  <r>
    <x v="3"/>
    <x v="0"/>
    <x v="0"/>
    <x v="5"/>
    <n v="10212.281969999998"/>
  </r>
  <r>
    <x v="3"/>
    <x v="0"/>
    <x v="1"/>
    <x v="0"/>
    <n v="2.1074300088077716E-2"/>
  </r>
  <r>
    <x v="3"/>
    <x v="0"/>
    <x v="1"/>
    <x v="1"/>
    <n v="7.4769108576329293"/>
  </r>
  <r>
    <x v="3"/>
    <x v="0"/>
    <x v="1"/>
    <x v="3"/>
    <n v="4.1400564120686827"/>
  </r>
  <r>
    <x v="3"/>
    <x v="0"/>
    <x v="1"/>
    <x v="4"/>
    <n v="4.8304135012494269"/>
  </r>
  <r>
    <x v="3"/>
    <x v="0"/>
    <x v="2"/>
    <x v="0"/>
    <n v="1873.4838020191835"/>
  </r>
  <r>
    <x v="3"/>
    <x v="0"/>
    <x v="2"/>
    <x v="1"/>
    <n v="38.573520291270071"/>
  </r>
  <r>
    <x v="3"/>
    <x v="0"/>
    <x v="2"/>
    <x v="6"/>
    <n v="15935.42"/>
  </r>
  <r>
    <x v="3"/>
    <x v="0"/>
    <x v="2"/>
    <x v="2"/>
    <n v="19031.3891"/>
  </r>
  <r>
    <x v="3"/>
    <x v="0"/>
    <x v="2"/>
    <x v="3"/>
    <n v="2026.7955950491742"/>
  </r>
  <r>
    <x v="3"/>
    <x v="0"/>
    <x v="2"/>
    <x v="4"/>
    <n v="26.479444790323171"/>
  </r>
  <r>
    <x v="3"/>
    <x v="0"/>
    <x v="2"/>
    <x v="7"/>
    <n v="22388.850000000006"/>
  </r>
  <r>
    <x v="3"/>
    <x v="0"/>
    <x v="2"/>
    <x v="8"/>
    <n v="730.37"/>
  </r>
  <r>
    <x v="3"/>
    <x v="0"/>
    <x v="2"/>
    <x v="5"/>
    <n v="9251.5492999999988"/>
  </r>
  <r>
    <x v="3"/>
    <x v="0"/>
    <x v="3"/>
    <x v="1"/>
    <n v="132.01708860385861"/>
  </r>
  <r>
    <x v="3"/>
    <x v="0"/>
    <x v="4"/>
    <x v="0"/>
    <n v="1.775784566400024"/>
  </r>
  <r>
    <x v="3"/>
    <x v="0"/>
    <x v="4"/>
    <x v="1"/>
    <n v="0"/>
  </r>
  <r>
    <x v="3"/>
    <x v="0"/>
    <x v="4"/>
    <x v="2"/>
    <n v="3601.8124099999995"/>
  </r>
  <r>
    <x v="3"/>
    <x v="0"/>
    <x v="4"/>
    <x v="3"/>
    <n v="590.91233957680686"/>
  </r>
  <r>
    <x v="3"/>
    <x v="0"/>
    <x v="4"/>
    <x v="5"/>
    <n v="3241.631159999999"/>
  </r>
  <r>
    <x v="3"/>
    <x v="0"/>
    <x v="5"/>
    <x v="0"/>
    <n v="56.767097846539755"/>
  </r>
  <r>
    <x v="3"/>
    <x v="0"/>
    <x v="5"/>
    <x v="1"/>
    <n v="21087.379487813909"/>
  </r>
  <r>
    <x v="3"/>
    <x v="0"/>
    <x v="5"/>
    <x v="4"/>
    <n v="14314.190587233341"/>
  </r>
  <r>
    <x v="3"/>
    <x v="0"/>
    <x v="5"/>
    <x v="5"/>
    <n v="9179.2883600000023"/>
  </r>
  <r>
    <x v="3"/>
    <x v="0"/>
    <x v="6"/>
    <x v="0"/>
    <n v="11.918121475507071"/>
  </r>
  <r>
    <x v="3"/>
    <x v="1"/>
    <x v="0"/>
    <x v="0"/>
    <n v="0"/>
  </r>
  <r>
    <x v="3"/>
    <x v="1"/>
    <x v="0"/>
    <x v="1"/>
    <n v="65.760556842495419"/>
  </r>
  <r>
    <x v="3"/>
    <x v="1"/>
    <x v="0"/>
    <x v="2"/>
    <n v="12407.376780000001"/>
  </r>
  <r>
    <x v="3"/>
    <x v="1"/>
    <x v="0"/>
    <x v="3"/>
    <n v="97.169522659675891"/>
  </r>
  <r>
    <x v="3"/>
    <x v="1"/>
    <x v="0"/>
    <x v="4"/>
    <n v="42.125549592078499"/>
  </r>
  <r>
    <x v="3"/>
    <x v="1"/>
    <x v="0"/>
    <x v="5"/>
    <n v="15275.096570000002"/>
  </r>
  <r>
    <x v="3"/>
    <x v="1"/>
    <x v="1"/>
    <x v="0"/>
    <n v="4.2273671842416073E-2"/>
  </r>
  <r>
    <x v="3"/>
    <x v="1"/>
    <x v="1"/>
    <x v="1"/>
    <n v="8.48126856601227"/>
  </r>
  <r>
    <x v="3"/>
    <x v="1"/>
    <x v="1"/>
    <x v="3"/>
    <n v="5.6721544742616432"/>
  </r>
  <r>
    <x v="3"/>
    <x v="1"/>
    <x v="1"/>
    <x v="4"/>
    <n v="5.4573636515969994"/>
  </r>
  <r>
    <x v="3"/>
    <x v="1"/>
    <x v="2"/>
    <x v="0"/>
    <n v="3760.9248874792797"/>
  </r>
  <r>
    <x v="3"/>
    <x v="1"/>
    <x v="2"/>
    <x v="1"/>
    <n v="47.051195399802864"/>
  </r>
  <r>
    <x v="3"/>
    <x v="1"/>
    <x v="2"/>
    <x v="6"/>
    <n v="14963.02"/>
  </r>
  <r>
    <x v="3"/>
    <x v="1"/>
    <x v="2"/>
    <x v="2"/>
    <n v="24454.75157"/>
  </r>
  <r>
    <x v="3"/>
    <x v="1"/>
    <x v="2"/>
    <x v="3"/>
    <n v="4457.5724192991065"/>
  </r>
  <r>
    <x v="3"/>
    <x v="1"/>
    <x v="2"/>
    <x v="4"/>
    <n v="29.007221384280541"/>
  </r>
  <r>
    <x v="3"/>
    <x v="1"/>
    <x v="2"/>
    <x v="7"/>
    <n v="22019.340000000004"/>
  </r>
  <r>
    <x v="3"/>
    <x v="1"/>
    <x v="2"/>
    <x v="8"/>
    <n v="462.25999999999993"/>
  </r>
  <r>
    <x v="3"/>
    <x v="1"/>
    <x v="2"/>
    <x v="5"/>
    <n v="12407.376780000001"/>
  </r>
  <r>
    <x v="3"/>
    <x v="1"/>
    <x v="3"/>
    <x v="1"/>
    <n v="0"/>
  </r>
  <r>
    <x v="3"/>
    <x v="1"/>
    <x v="4"/>
    <x v="0"/>
    <n v="3.5610225367905834"/>
  </r>
  <r>
    <x v="3"/>
    <x v="1"/>
    <x v="4"/>
    <x v="1"/>
    <n v="0"/>
  </r>
  <r>
    <x v="3"/>
    <x v="1"/>
    <x v="4"/>
    <x v="2"/>
    <n v="4230.3951000000006"/>
  </r>
  <r>
    <x v="3"/>
    <x v="1"/>
    <x v="4"/>
    <x v="3"/>
    <n v="519.5652212985384"/>
  </r>
  <r>
    <x v="3"/>
    <x v="1"/>
    <x v="4"/>
    <x v="5"/>
    <n v="3807.3555999999999"/>
  </r>
  <r>
    <x v="3"/>
    <x v="1"/>
    <x v="5"/>
    <x v="0"/>
    <n v="94.214930067701403"/>
  </r>
  <r>
    <x v="3"/>
    <x v="1"/>
    <x v="5"/>
    <x v="1"/>
    <n v="25651.366979191695"/>
  </r>
  <r>
    <x v="3"/>
    <x v="1"/>
    <x v="5"/>
    <x v="4"/>
    <n v="15732.659865372043"/>
  </r>
  <r>
    <x v="3"/>
    <x v="1"/>
    <x v="5"/>
    <x v="5"/>
    <n v="9602.6945199999991"/>
  </r>
  <r>
    <x v="3"/>
    <x v="1"/>
    <x v="6"/>
    <x v="0"/>
    <n v="24.107015411254515"/>
  </r>
  <r>
    <x v="4"/>
    <x v="0"/>
    <x v="0"/>
    <x v="0"/>
    <n v="0"/>
  </r>
  <r>
    <x v="4"/>
    <x v="0"/>
    <x v="0"/>
    <x v="1"/>
    <n v="118.26736853489788"/>
  </r>
  <r>
    <x v="4"/>
    <x v="0"/>
    <x v="0"/>
    <x v="2"/>
    <n v="29274.593750000004"/>
  </r>
  <r>
    <x v="4"/>
    <x v="0"/>
    <x v="0"/>
    <x v="3"/>
    <n v="509.9946095711507"/>
  </r>
  <r>
    <x v="4"/>
    <x v="0"/>
    <x v="0"/>
    <x v="4"/>
    <n v="88.42282102802821"/>
  </r>
  <r>
    <x v="4"/>
    <x v="0"/>
    <x v="0"/>
    <x v="5"/>
    <n v="33683.370009999999"/>
  </r>
  <r>
    <x v="4"/>
    <x v="0"/>
    <x v="1"/>
    <x v="0"/>
    <n v="105.21993002067295"/>
  </r>
  <r>
    <x v="4"/>
    <x v="0"/>
    <x v="1"/>
    <x v="1"/>
    <n v="411.76169927446716"/>
  </r>
  <r>
    <x v="4"/>
    <x v="0"/>
    <x v="1"/>
    <x v="3"/>
    <n v="136.76787293490355"/>
  </r>
  <r>
    <x v="4"/>
    <x v="0"/>
    <x v="1"/>
    <x v="4"/>
    <n v="306.52219588803968"/>
  </r>
  <r>
    <x v="4"/>
    <x v="0"/>
    <x v="2"/>
    <x v="0"/>
    <n v="1705.6528930857544"/>
  </r>
  <r>
    <x v="4"/>
    <x v="0"/>
    <x v="2"/>
    <x v="1"/>
    <n v="255.76848476216477"/>
  </r>
  <r>
    <x v="4"/>
    <x v="0"/>
    <x v="2"/>
    <x v="6"/>
    <n v="75944.999999999985"/>
  </r>
  <r>
    <x v="4"/>
    <x v="0"/>
    <x v="2"/>
    <x v="2"/>
    <n v="62248.100969999985"/>
  </r>
  <r>
    <x v="4"/>
    <x v="0"/>
    <x v="2"/>
    <x v="3"/>
    <n v="4317.3843944939463"/>
  </r>
  <r>
    <x v="4"/>
    <x v="0"/>
    <x v="2"/>
    <x v="4"/>
    <n v="191.92756157336689"/>
  </r>
  <r>
    <x v="4"/>
    <x v="0"/>
    <x v="2"/>
    <x v="7"/>
    <n v="102086.99999999994"/>
  </r>
  <r>
    <x v="4"/>
    <x v="0"/>
    <x v="2"/>
    <x v="8"/>
    <n v="3373.9999999999991"/>
  </r>
  <r>
    <x v="4"/>
    <x v="0"/>
    <x v="2"/>
    <x v="5"/>
    <n v="29274.593750000004"/>
  </r>
  <r>
    <x v="4"/>
    <x v="0"/>
    <x v="3"/>
    <x v="1"/>
    <n v="1120.7964656192048"/>
  </r>
  <r>
    <x v="4"/>
    <x v="0"/>
    <x v="4"/>
    <x v="0"/>
    <n v="11.141021315975827"/>
  </r>
  <r>
    <x v="4"/>
    <x v="0"/>
    <x v="4"/>
    <x v="1"/>
    <n v="0"/>
  </r>
  <r>
    <x v="4"/>
    <x v="0"/>
    <x v="4"/>
    <x v="2"/>
    <n v="14238.701939999999"/>
  </r>
  <r>
    <x v="4"/>
    <x v="0"/>
    <x v="4"/>
    <x v="3"/>
    <n v="578.21999999999935"/>
  </r>
  <r>
    <x v="4"/>
    <x v="0"/>
    <x v="4"/>
    <x v="5"/>
    <n v="12814.831760000001"/>
  </r>
  <r>
    <x v="4"/>
    <x v="0"/>
    <x v="5"/>
    <x v="0"/>
    <n v="2311.3940494304557"/>
  </r>
  <r>
    <x v="4"/>
    <x v="0"/>
    <x v="5"/>
    <x v="1"/>
    <n v="83347.40598180925"/>
  </r>
  <r>
    <x v="4"/>
    <x v="0"/>
    <x v="5"/>
    <x v="4"/>
    <n v="60520.127421510573"/>
  </r>
  <r>
    <x v="4"/>
    <x v="0"/>
    <x v="5"/>
    <x v="5"/>
    <n v="29988.601129999995"/>
  </r>
  <r>
    <x v="4"/>
    <x v="0"/>
    <x v="6"/>
    <x v="0"/>
    <n v="17.593160468242221"/>
  </r>
  <r>
    <x v="4"/>
    <x v="1"/>
    <x v="0"/>
    <x v="0"/>
    <n v="0"/>
  </r>
  <r>
    <x v="4"/>
    <x v="1"/>
    <x v="0"/>
    <x v="1"/>
    <n v="79.419709046391276"/>
  </r>
  <r>
    <x v="4"/>
    <x v="1"/>
    <x v="0"/>
    <x v="2"/>
    <n v="19016.993630000001"/>
  </r>
  <r>
    <x v="4"/>
    <x v="1"/>
    <x v="0"/>
    <x v="3"/>
    <n v="500.76192927502439"/>
  </r>
  <r>
    <x v="4"/>
    <x v="1"/>
    <x v="0"/>
    <x v="4"/>
    <n v="74.235588724165794"/>
  </r>
  <r>
    <x v="4"/>
    <x v="1"/>
    <x v="0"/>
    <x v="5"/>
    <n v="22320.308409999998"/>
  </r>
  <r>
    <x v="4"/>
    <x v="1"/>
    <x v="1"/>
    <x v="0"/>
    <n v="95.466325560618458"/>
  </r>
  <r>
    <x v="4"/>
    <x v="1"/>
    <x v="1"/>
    <x v="1"/>
    <n v="297.66954977143263"/>
  </r>
  <r>
    <x v="4"/>
    <x v="1"/>
    <x v="1"/>
    <x v="3"/>
    <n v="129.40961331628108"/>
  </r>
  <r>
    <x v="4"/>
    <x v="1"/>
    <x v="1"/>
    <x v="4"/>
    <n v="263.24407324839279"/>
  </r>
  <r>
    <x v="4"/>
    <x v="1"/>
    <x v="2"/>
    <x v="0"/>
    <n v="1651.8785706371816"/>
  </r>
  <r>
    <x v="4"/>
    <x v="1"/>
    <x v="2"/>
    <x v="1"/>
    <n v="188.32600580300672"/>
  </r>
  <r>
    <x v="4"/>
    <x v="1"/>
    <x v="2"/>
    <x v="6"/>
    <n v="73349.2"/>
  </r>
  <r>
    <x v="4"/>
    <x v="1"/>
    <x v="2"/>
    <x v="2"/>
    <n v="38318.024230000003"/>
  </r>
  <r>
    <x v="4"/>
    <x v="1"/>
    <x v="2"/>
    <x v="3"/>
    <n v="4145.1664560999616"/>
  </r>
  <r>
    <x v="4"/>
    <x v="1"/>
    <x v="2"/>
    <x v="4"/>
    <n v="165.97779850900812"/>
  </r>
  <r>
    <x v="4"/>
    <x v="1"/>
    <x v="2"/>
    <x v="7"/>
    <n v="87406.699999999983"/>
  </r>
  <r>
    <x v="4"/>
    <x v="1"/>
    <x v="2"/>
    <x v="8"/>
    <n v="1062.4000000000001"/>
  </r>
  <r>
    <x v="4"/>
    <x v="1"/>
    <x v="2"/>
    <x v="5"/>
    <n v="19016.993630000001"/>
  </r>
  <r>
    <x v="4"/>
    <x v="1"/>
    <x v="3"/>
    <x v="1"/>
    <n v="2103.0804954499558"/>
  </r>
  <r>
    <x v="4"/>
    <x v="1"/>
    <x v="4"/>
    <x v="0"/>
    <n v="10.85809929979208"/>
  </r>
  <r>
    <x v="4"/>
    <x v="1"/>
    <x v="4"/>
    <x v="1"/>
    <n v="0"/>
  </r>
  <r>
    <x v="4"/>
    <x v="1"/>
    <x v="4"/>
    <x v="2"/>
    <n v="9922.5690100000011"/>
  </r>
  <r>
    <x v="4"/>
    <x v="1"/>
    <x v="4"/>
    <x v="3"/>
    <n v="572.64943483730599"/>
  </r>
  <r>
    <x v="4"/>
    <x v="1"/>
    <x v="4"/>
    <x v="5"/>
    <n v="8930.3121099999989"/>
  </r>
  <r>
    <x v="4"/>
    <x v="1"/>
    <x v="5"/>
    <x v="0"/>
    <n v="2250.5712769409179"/>
  </r>
  <r>
    <x v="4"/>
    <x v="1"/>
    <x v="5"/>
    <x v="1"/>
    <n v="60768.504239929214"/>
  </r>
  <r>
    <x v="4"/>
    <x v="1"/>
    <x v="5"/>
    <x v="4"/>
    <n v="51413.042539518436"/>
  </r>
  <r>
    <x v="4"/>
    <x v="1"/>
    <x v="5"/>
    <x v="5"/>
    <n v="16989.972720000002"/>
  </r>
  <r>
    <x v="4"/>
    <x v="1"/>
    <x v="6"/>
    <x v="0"/>
    <n v="17.219504365007985"/>
  </r>
  <r>
    <x v="5"/>
    <x v="0"/>
    <x v="0"/>
    <x v="0"/>
    <n v="0"/>
  </r>
  <r>
    <x v="5"/>
    <x v="0"/>
    <x v="0"/>
    <x v="1"/>
    <n v="1658.540829375715"/>
  </r>
  <r>
    <x v="5"/>
    <x v="0"/>
    <x v="0"/>
    <x v="2"/>
    <n v="76854.823010000007"/>
  </r>
  <r>
    <x v="5"/>
    <x v="0"/>
    <x v="0"/>
    <x v="3"/>
    <n v="69.754476733427211"/>
  </r>
  <r>
    <x v="5"/>
    <x v="0"/>
    <x v="0"/>
    <x v="4"/>
    <n v="711.70950621759687"/>
  </r>
  <r>
    <x v="5"/>
    <x v="0"/>
    <x v="0"/>
    <x v="5"/>
    <n v="77737.607600000003"/>
  </r>
  <r>
    <x v="5"/>
    <x v="0"/>
    <x v="1"/>
    <x v="0"/>
    <n v="5.3163460850450088E-2"/>
  </r>
  <r>
    <x v="5"/>
    <x v="0"/>
    <x v="1"/>
    <x v="1"/>
    <n v="3.827076874906319E-2"/>
  </r>
  <r>
    <x v="5"/>
    <x v="0"/>
    <x v="1"/>
    <x v="3"/>
    <n v="4.8018328526265472"/>
  </r>
  <r>
    <x v="5"/>
    <x v="0"/>
    <x v="1"/>
    <x v="4"/>
    <n v="1.128597335294044E-2"/>
  </r>
  <r>
    <x v="5"/>
    <x v="0"/>
    <x v="2"/>
    <x v="0"/>
    <n v="169.10833173299594"/>
  </r>
  <r>
    <x v="5"/>
    <x v="0"/>
    <x v="2"/>
    <x v="1"/>
    <n v="174.53080111423432"/>
  </r>
  <r>
    <x v="5"/>
    <x v="0"/>
    <x v="2"/>
    <x v="6"/>
    <n v="13061.999999999996"/>
  </r>
  <r>
    <x v="5"/>
    <x v="0"/>
    <x v="2"/>
    <x v="2"/>
    <n v="103976.33758000001"/>
  </r>
  <r>
    <x v="5"/>
    <x v="0"/>
    <x v="2"/>
    <x v="3"/>
    <n v="390.89436660036603"/>
  </r>
  <r>
    <x v="5"/>
    <x v="0"/>
    <x v="2"/>
    <x v="4"/>
    <n v="59.972198630900522"/>
  </r>
  <r>
    <x v="5"/>
    <x v="0"/>
    <x v="2"/>
    <x v="7"/>
    <n v="50758.000000000007"/>
  </r>
  <r>
    <x v="5"/>
    <x v="0"/>
    <x v="2"/>
    <x v="5"/>
    <n v="76854.823010000007"/>
  </r>
  <r>
    <x v="5"/>
    <x v="0"/>
    <x v="3"/>
    <x v="1"/>
    <n v="8687.3990637215793"/>
  </r>
  <r>
    <x v="5"/>
    <x v="0"/>
    <x v="4"/>
    <x v="0"/>
    <n v="9.5659260238163064"/>
  </r>
  <r>
    <x v="5"/>
    <x v="0"/>
    <x v="4"/>
    <x v="1"/>
    <n v="0"/>
  </r>
  <r>
    <x v="5"/>
    <x v="0"/>
    <x v="4"/>
    <x v="2"/>
    <n v="11332.11434"/>
  </r>
  <r>
    <x v="5"/>
    <x v="0"/>
    <x v="4"/>
    <x v="3"/>
    <n v="845.58600255716556"/>
  </r>
  <r>
    <x v="5"/>
    <x v="0"/>
    <x v="4"/>
    <x v="5"/>
    <n v="10198.902910000001"/>
  </r>
  <r>
    <x v="5"/>
    <x v="0"/>
    <x v="5"/>
    <x v="0"/>
    <n v="763.12796404607968"/>
  </r>
  <r>
    <x v="5"/>
    <x v="0"/>
    <x v="5"/>
    <x v="1"/>
    <n v="39850.491035019724"/>
  </r>
  <r>
    <x v="5"/>
    <x v="0"/>
    <x v="5"/>
    <x v="4"/>
    <n v="13761.307009178148"/>
  </r>
  <r>
    <x v="5"/>
    <x v="0"/>
    <x v="5"/>
    <x v="5"/>
    <n v="27371.941409999996"/>
  </r>
  <r>
    <x v="5"/>
    <x v="1"/>
    <x v="0"/>
    <x v="0"/>
    <n v="0"/>
  </r>
  <r>
    <x v="5"/>
    <x v="1"/>
    <x v="0"/>
    <x v="1"/>
    <n v="1916.8004656923704"/>
  </r>
  <r>
    <x v="5"/>
    <x v="1"/>
    <x v="0"/>
    <x v="2"/>
    <n v="72167.352490000019"/>
  </r>
  <r>
    <x v="5"/>
    <x v="1"/>
    <x v="0"/>
    <x v="3"/>
    <n v="89.614373332665338"/>
  </r>
  <r>
    <x v="5"/>
    <x v="1"/>
    <x v="0"/>
    <x v="4"/>
    <n v="938.95289169683372"/>
  </r>
  <r>
    <x v="5"/>
    <x v="1"/>
    <x v="0"/>
    <x v="5"/>
    <n v="72723.598329999993"/>
  </r>
  <r>
    <x v="5"/>
    <x v="1"/>
    <x v="1"/>
    <x v="0"/>
    <n v="5.0868279337170884E-2"/>
  </r>
  <r>
    <x v="5"/>
    <x v="1"/>
    <x v="1"/>
    <x v="1"/>
    <n v="3.4426529731631191E-2"/>
  </r>
  <r>
    <x v="5"/>
    <x v="1"/>
    <x v="1"/>
    <x v="3"/>
    <n v="6.1927898941654087"/>
  </r>
  <r>
    <x v="5"/>
    <x v="1"/>
    <x v="1"/>
    <x v="4"/>
    <n v="1.5245056116752042E-2"/>
  </r>
  <r>
    <x v="5"/>
    <x v="1"/>
    <x v="2"/>
    <x v="0"/>
    <n v="62.685467655086249"/>
  </r>
  <r>
    <x v="5"/>
    <x v="1"/>
    <x v="2"/>
    <x v="1"/>
    <n v="204.56923421804672"/>
  </r>
  <r>
    <x v="5"/>
    <x v="1"/>
    <x v="2"/>
    <x v="6"/>
    <n v="9647"/>
  </r>
  <r>
    <x v="5"/>
    <x v="1"/>
    <x v="2"/>
    <x v="2"/>
    <n v="98377.912360000002"/>
  </r>
  <r>
    <x v="5"/>
    <x v="1"/>
    <x v="2"/>
    <x v="3"/>
    <n v="203.00563230532407"/>
  </r>
  <r>
    <x v="5"/>
    <x v="1"/>
    <x v="2"/>
    <x v="4"/>
    <n v="80.90283843030987"/>
  </r>
  <r>
    <x v="5"/>
    <x v="1"/>
    <x v="2"/>
    <x v="7"/>
    <n v="47706.000000000007"/>
  </r>
  <r>
    <x v="5"/>
    <x v="1"/>
    <x v="2"/>
    <x v="5"/>
    <n v="72167.352490000019"/>
  </r>
  <r>
    <x v="5"/>
    <x v="1"/>
    <x v="3"/>
    <x v="1"/>
    <n v="7002.6239889198132"/>
  </r>
  <r>
    <x v="5"/>
    <x v="1"/>
    <x v="4"/>
    <x v="0"/>
    <n v="9.1497938098506015"/>
  </r>
  <r>
    <x v="5"/>
    <x v="1"/>
    <x v="4"/>
    <x v="1"/>
    <n v="0"/>
  </r>
  <r>
    <x v="5"/>
    <x v="1"/>
    <x v="4"/>
    <x v="2"/>
    <n v="12780.321690000002"/>
  </r>
  <r>
    <x v="5"/>
    <x v="1"/>
    <x v="4"/>
    <x v="3"/>
    <n v="785.90610720138648"/>
  </r>
  <r>
    <x v="5"/>
    <x v="1"/>
    <x v="4"/>
    <x v="5"/>
    <n v="11502.289510000001"/>
  </r>
  <r>
    <x v="5"/>
    <x v="1"/>
    <x v="5"/>
    <x v="0"/>
    <n v="729.64268446739004"/>
  </r>
  <r>
    <x v="5"/>
    <x v="1"/>
    <x v="5"/>
    <x v="1"/>
    <n v="47151.971884640043"/>
  </r>
  <r>
    <x v="5"/>
    <x v="1"/>
    <x v="5"/>
    <x v="4"/>
    <n v="18600.129024816735"/>
  </r>
  <r>
    <x v="5"/>
    <x v="1"/>
    <x v="5"/>
    <x v="5"/>
    <n v="26932.3462"/>
  </r>
  <r>
    <x v="6"/>
    <x v="0"/>
    <x v="0"/>
    <x v="0"/>
    <n v="0"/>
  </r>
  <r>
    <x v="6"/>
    <x v="0"/>
    <x v="0"/>
    <x v="1"/>
    <n v="7.5044677623149418"/>
  </r>
  <r>
    <x v="6"/>
    <x v="0"/>
    <x v="0"/>
    <x v="2"/>
    <n v="98.676189999999991"/>
  </r>
  <r>
    <x v="6"/>
    <x v="0"/>
    <x v="0"/>
    <x v="3"/>
    <n v="31.33812452662044"/>
  </r>
  <r>
    <x v="6"/>
    <x v="0"/>
    <x v="0"/>
    <x v="4"/>
    <n v="7.3445265198610006"/>
  </r>
  <r>
    <x v="6"/>
    <x v="0"/>
    <x v="0"/>
    <x v="5"/>
    <n v="121.45448999999999"/>
  </r>
  <r>
    <x v="6"/>
    <x v="0"/>
    <x v="1"/>
    <x v="1"/>
    <n v="0"/>
  </r>
  <r>
    <x v="6"/>
    <x v="0"/>
    <x v="2"/>
    <x v="0"/>
    <n v="3.0238350445933522"/>
  </r>
  <r>
    <x v="6"/>
    <x v="0"/>
    <x v="2"/>
    <x v="1"/>
    <n v="5.174378165908271"/>
  </r>
  <r>
    <x v="6"/>
    <x v="0"/>
    <x v="2"/>
    <x v="2"/>
    <n v="884.80141000000003"/>
  </r>
  <r>
    <x v="6"/>
    <x v="0"/>
    <x v="2"/>
    <x v="3"/>
    <n v="19.019875473379486"/>
  </r>
  <r>
    <x v="6"/>
    <x v="0"/>
    <x v="2"/>
    <x v="4"/>
    <n v="4.8336885918238188"/>
  </r>
  <r>
    <x v="6"/>
    <x v="0"/>
    <x v="2"/>
    <x v="8"/>
    <n v="64"/>
  </r>
  <r>
    <x v="6"/>
    <x v="0"/>
    <x v="2"/>
    <x v="5"/>
    <n v="98.676189999999991"/>
  </r>
  <r>
    <x v="6"/>
    <x v="0"/>
    <x v="3"/>
    <x v="1"/>
    <n v="0"/>
  </r>
  <r>
    <x v="6"/>
    <x v="0"/>
    <x v="4"/>
    <x v="0"/>
    <n v="7.7368586580236848E-2"/>
  </r>
  <r>
    <x v="6"/>
    <x v="0"/>
    <x v="4"/>
    <x v="1"/>
    <n v="0"/>
  </r>
  <r>
    <x v="6"/>
    <x v="0"/>
    <x v="4"/>
    <x v="2"/>
    <n v="586.69559000000004"/>
  </r>
  <r>
    <x v="6"/>
    <x v="0"/>
    <x v="4"/>
    <x v="3"/>
    <n v="154.99999999999991"/>
  </r>
  <r>
    <x v="6"/>
    <x v="0"/>
    <x v="4"/>
    <x v="5"/>
    <n v="528.02602000000002"/>
  </r>
  <r>
    <x v="6"/>
    <x v="0"/>
    <x v="5"/>
    <x v="0"/>
    <n v="67.528044882786091"/>
  </r>
  <r>
    <x v="6"/>
    <x v="0"/>
    <x v="5"/>
    <x v="1"/>
    <n v="3629.3211540717766"/>
  </r>
  <r>
    <x v="6"/>
    <x v="0"/>
    <x v="5"/>
    <x v="4"/>
    <n v="3265.8217848883151"/>
  </r>
  <r>
    <x v="6"/>
    <x v="0"/>
    <x v="5"/>
    <x v="5"/>
    <n v="822.01648"/>
  </r>
  <r>
    <x v="6"/>
    <x v="0"/>
    <x v="6"/>
    <x v="0"/>
    <n v="4.4218254860403645"/>
  </r>
  <r>
    <x v="6"/>
    <x v="1"/>
    <x v="0"/>
    <x v="0"/>
    <n v="0"/>
  </r>
  <r>
    <x v="6"/>
    <x v="1"/>
    <x v="0"/>
    <x v="1"/>
    <n v="10.136313995062421"/>
  </r>
  <r>
    <x v="6"/>
    <x v="1"/>
    <x v="0"/>
    <x v="2"/>
    <n v="249.72548"/>
  </r>
  <r>
    <x v="6"/>
    <x v="1"/>
    <x v="0"/>
    <x v="3"/>
    <n v="35.275354720303568"/>
  </r>
  <r>
    <x v="6"/>
    <x v="1"/>
    <x v="0"/>
    <x v="4"/>
    <n v="9.5829011486669895"/>
  </r>
  <r>
    <x v="6"/>
    <x v="1"/>
    <x v="0"/>
    <x v="5"/>
    <n v="339.20675999999992"/>
  </r>
  <r>
    <x v="6"/>
    <x v="1"/>
    <x v="1"/>
    <x v="1"/>
    <n v="0"/>
  </r>
  <r>
    <x v="6"/>
    <x v="1"/>
    <x v="2"/>
    <x v="0"/>
    <n v="5.112054317443639"/>
  </r>
  <r>
    <x v="6"/>
    <x v="1"/>
    <x v="2"/>
    <x v="1"/>
    <n v="6.6465838489733731"/>
  </r>
  <r>
    <x v="6"/>
    <x v="1"/>
    <x v="2"/>
    <x v="2"/>
    <n v="2204.5918499999998"/>
  </r>
  <r>
    <x v="6"/>
    <x v="1"/>
    <x v="2"/>
    <x v="3"/>
    <n v="21.647296868272825"/>
  </r>
  <r>
    <x v="6"/>
    <x v="1"/>
    <x v="2"/>
    <x v="4"/>
    <n v="6.1971961981191992"/>
  </r>
  <r>
    <x v="6"/>
    <x v="1"/>
    <x v="2"/>
    <x v="8"/>
    <n v="73"/>
  </r>
  <r>
    <x v="6"/>
    <x v="1"/>
    <x v="2"/>
    <x v="5"/>
    <n v="249.72548"/>
  </r>
  <r>
    <x v="6"/>
    <x v="1"/>
    <x v="3"/>
    <x v="1"/>
    <n v="0"/>
  </r>
  <r>
    <x v="6"/>
    <x v="1"/>
    <x v="4"/>
    <x v="0"/>
    <n v="0.13080965771774866"/>
  </r>
  <r>
    <x v="6"/>
    <x v="1"/>
    <x v="4"/>
    <x v="1"/>
    <n v="0"/>
  </r>
  <r>
    <x v="6"/>
    <x v="1"/>
    <x v="4"/>
    <x v="2"/>
    <n v="891.85274000000004"/>
  </r>
  <r>
    <x v="6"/>
    <x v="1"/>
    <x v="4"/>
    <x v="3"/>
    <n v="158.89499659297906"/>
  </r>
  <r>
    <x v="6"/>
    <x v="1"/>
    <x v="4"/>
    <x v="5"/>
    <n v="802.66744999999992"/>
  </r>
  <r>
    <x v="6"/>
    <x v="1"/>
    <x v="5"/>
    <x v="0"/>
    <n v="65.655716624843365"/>
  </r>
  <r>
    <x v="6"/>
    <x v="1"/>
    <x v="5"/>
    <x v="1"/>
    <n v="4765.2171021559643"/>
  </r>
  <r>
    <x v="6"/>
    <x v="1"/>
    <x v="5"/>
    <x v="4"/>
    <n v="4288.2199026532135"/>
  </r>
  <r>
    <x v="6"/>
    <x v="1"/>
    <x v="5"/>
    <x v="5"/>
    <n v="1954.5703800000001"/>
  </r>
  <r>
    <x v="6"/>
    <x v="1"/>
    <x v="6"/>
    <x v="0"/>
    <n v="6.8567754807153412"/>
  </r>
  <r>
    <x v="7"/>
    <x v="0"/>
    <x v="0"/>
    <x v="0"/>
    <n v="0"/>
  </r>
  <r>
    <x v="7"/>
    <x v="0"/>
    <x v="0"/>
    <x v="1"/>
    <n v="295.69710318226305"/>
  </r>
  <r>
    <x v="7"/>
    <x v="0"/>
    <x v="0"/>
    <x v="2"/>
    <n v="25878.840660000002"/>
  </r>
  <r>
    <x v="7"/>
    <x v="0"/>
    <x v="0"/>
    <x v="3"/>
    <n v="194.53183563547938"/>
  </r>
  <r>
    <x v="7"/>
    <x v="0"/>
    <x v="0"/>
    <x v="4"/>
    <n v="236.71024749652707"/>
  </r>
  <r>
    <x v="7"/>
    <x v="0"/>
    <x v="0"/>
    <x v="5"/>
    <n v="33326.454239999999"/>
  </r>
  <r>
    <x v="7"/>
    <x v="0"/>
    <x v="1"/>
    <x v="0"/>
    <n v="4.2795429576861308E-3"/>
  </r>
  <r>
    <x v="7"/>
    <x v="0"/>
    <x v="1"/>
    <x v="1"/>
    <n v="1.4843339813427927"/>
  </r>
  <r>
    <x v="7"/>
    <x v="0"/>
    <x v="1"/>
    <x v="3"/>
    <n v="0.37441942690788843"/>
  </r>
  <r>
    <x v="7"/>
    <x v="0"/>
    <x v="1"/>
    <x v="4"/>
    <n v="1.4245251546863265"/>
  </r>
  <r>
    <x v="7"/>
    <x v="0"/>
    <x v="2"/>
    <x v="0"/>
    <n v="486.12279544239789"/>
  </r>
  <r>
    <x v="7"/>
    <x v="0"/>
    <x v="2"/>
    <x v="1"/>
    <n v="98.496806565488171"/>
  </r>
  <r>
    <x v="7"/>
    <x v="0"/>
    <x v="2"/>
    <x v="6"/>
    <n v="319.99999999999994"/>
  </r>
  <r>
    <x v="7"/>
    <x v="0"/>
    <x v="2"/>
    <x v="2"/>
    <n v="47277.848139999995"/>
  </r>
  <r>
    <x v="7"/>
    <x v="0"/>
    <x v="2"/>
    <x v="3"/>
    <n v="796.19374493761438"/>
  </r>
  <r>
    <x v="7"/>
    <x v="0"/>
    <x v="2"/>
    <x v="4"/>
    <n v="82.136970578281534"/>
  </r>
  <r>
    <x v="7"/>
    <x v="0"/>
    <x v="2"/>
    <x v="7"/>
    <n v="8184.9999999999991"/>
  </r>
  <r>
    <x v="7"/>
    <x v="0"/>
    <x v="2"/>
    <x v="5"/>
    <n v="25878.840660000002"/>
  </r>
  <r>
    <x v="7"/>
    <x v="0"/>
    <x v="3"/>
    <x v="1"/>
    <n v="1234.3319939374248"/>
  </r>
  <r>
    <x v="7"/>
    <x v="0"/>
    <x v="4"/>
    <x v="0"/>
    <n v="2.687355568526042"/>
  </r>
  <r>
    <x v="7"/>
    <x v="0"/>
    <x v="4"/>
    <x v="1"/>
    <n v="0"/>
  </r>
  <r>
    <x v="7"/>
    <x v="0"/>
    <x v="4"/>
    <x v="2"/>
    <n v="6135.0586300000004"/>
  </r>
  <r>
    <x v="7"/>
    <x v="0"/>
    <x v="4"/>
    <x v="3"/>
    <n v="353.10000000000053"/>
  </r>
  <r>
    <x v="7"/>
    <x v="0"/>
    <x v="4"/>
    <x v="5"/>
    <n v="5521.5527499999998"/>
  </r>
  <r>
    <x v="7"/>
    <x v="0"/>
    <x v="5"/>
    <x v="0"/>
    <n v="438.26875573096862"/>
  </r>
  <r>
    <x v="7"/>
    <x v="0"/>
    <x v="5"/>
    <x v="1"/>
    <n v="39460.989762333469"/>
  </r>
  <r>
    <x v="7"/>
    <x v="0"/>
    <x v="5"/>
    <x v="4"/>
    <n v="32568.728256770501"/>
  </r>
  <r>
    <x v="7"/>
    <x v="0"/>
    <x v="5"/>
    <x v="5"/>
    <n v="14564.899769999998"/>
  </r>
  <r>
    <x v="7"/>
    <x v="1"/>
    <x v="0"/>
    <x v="0"/>
    <n v="0"/>
  </r>
  <r>
    <x v="7"/>
    <x v="1"/>
    <x v="0"/>
    <x v="1"/>
    <n v="331.56746892311367"/>
  </r>
  <r>
    <x v="7"/>
    <x v="1"/>
    <x v="0"/>
    <x v="2"/>
    <n v="31783.530659999997"/>
  </r>
  <r>
    <x v="7"/>
    <x v="1"/>
    <x v="0"/>
    <x v="3"/>
    <n v="182.43857010412421"/>
  </r>
  <r>
    <x v="7"/>
    <x v="1"/>
    <x v="0"/>
    <x v="4"/>
    <n v="273.72756361391538"/>
  </r>
  <r>
    <x v="7"/>
    <x v="1"/>
    <x v="0"/>
    <x v="5"/>
    <n v="39055.834709999996"/>
  </r>
  <r>
    <x v="7"/>
    <x v="1"/>
    <x v="1"/>
    <x v="0"/>
    <n v="3.9672059042531139E-3"/>
  </r>
  <r>
    <x v="7"/>
    <x v="1"/>
    <x v="1"/>
    <x v="1"/>
    <n v="1.7532038320273506"/>
  </r>
  <r>
    <x v="7"/>
    <x v="1"/>
    <x v="1"/>
    <x v="3"/>
    <n v="0.35113803264116938"/>
  </r>
  <r>
    <x v="7"/>
    <x v="1"/>
    <x v="1"/>
    <x v="4"/>
    <n v="1.6695871213033158"/>
  </r>
  <r>
    <x v="7"/>
    <x v="1"/>
    <x v="2"/>
    <x v="0"/>
    <n v="454.79664349558959"/>
  </r>
  <r>
    <x v="7"/>
    <x v="1"/>
    <x v="2"/>
    <x v="1"/>
    <n v="116.8873306147924"/>
  </r>
  <r>
    <x v="7"/>
    <x v="1"/>
    <x v="2"/>
    <x v="6"/>
    <n v="404.99999999999994"/>
  </r>
  <r>
    <x v="7"/>
    <x v="1"/>
    <x v="2"/>
    <x v="2"/>
    <n v="53614.091540000001"/>
  </r>
  <r>
    <x v="7"/>
    <x v="1"/>
    <x v="2"/>
    <x v="3"/>
    <n v="707.4203455399537"/>
  </r>
  <r>
    <x v="7"/>
    <x v="1"/>
    <x v="2"/>
    <x v="4"/>
    <n v="96.960002725015997"/>
  </r>
  <r>
    <x v="7"/>
    <x v="1"/>
    <x v="2"/>
    <x v="7"/>
    <n v="10039.999999999998"/>
  </r>
  <r>
    <x v="7"/>
    <x v="1"/>
    <x v="2"/>
    <x v="5"/>
    <n v="31783.530659999997"/>
  </r>
  <r>
    <x v="7"/>
    <x v="1"/>
    <x v="3"/>
    <x v="1"/>
    <n v="2411.1051457479775"/>
  </r>
  <r>
    <x v="7"/>
    <x v="1"/>
    <x v="4"/>
    <x v="0"/>
    <n v="2.4889481569686556"/>
  </r>
  <r>
    <x v="7"/>
    <x v="1"/>
    <x v="4"/>
    <x v="1"/>
    <n v="0"/>
  </r>
  <r>
    <x v="7"/>
    <x v="1"/>
    <x v="4"/>
    <x v="2"/>
    <n v="6617.1806499999993"/>
  </r>
  <r>
    <x v="7"/>
    <x v="1"/>
    <x v="4"/>
    <x v="3"/>
    <n v="336.26970000835684"/>
  </r>
  <r>
    <x v="7"/>
    <x v="1"/>
    <x v="4"/>
    <x v="5"/>
    <n v="5955.4625700000006"/>
  </r>
  <r>
    <x v="7"/>
    <x v="1"/>
    <x v="5"/>
    <x v="0"/>
    <n v="406.53704736401471"/>
  </r>
  <r>
    <x v="7"/>
    <x v="1"/>
    <x v="5"/>
    <x v="1"/>
    <n v="46747.686850882077"/>
  </r>
  <r>
    <x v="7"/>
    <x v="1"/>
    <x v="5"/>
    <x v="4"/>
    <n v="38510.642846539769"/>
  </r>
  <r>
    <x v="7"/>
    <x v="1"/>
    <x v="5"/>
    <x v="5"/>
    <n v="15219.974920000001"/>
  </r>
  <r>
    <x v="8"/>
    <x v="0"/>
    <x v="0"/>
    <x v="0"/>
    <n v="0"/>
  </r>
  <r>
    <x v="8"/>
    <x v="0"/>
    <x v="0"/>
    <x v="1"/>
    <n v="2355.2412400402941"/>
  </r>
  <r>
    <x v="8"/>
    <x v="0"/>
    <x v="0"/>
    <x v="2"/>
    <n v="494816.84774"/>
  </r>
  <r>
    <x v="8"/>
    <x v="0"/>
    <x v="0"/>
    <x v="3"/>
    <n v="622.81026860981308"/>
  </r>
  <r>
    <x v="8"/>
    <x v="0"/>
    <x v="0"/>
    <x v="4"/>
    <n v="2059.3663602382321"/>
  </r>
  <r>
    <x v="8"/>
    <x v="0"/>
    <x v="0"/>
    <x v="5"/>
    <n v="527613.19594999996"/>
  </r>
  <r>
    <x v="8"/>
    <x v="0"/>
    <x v="1"/>
    <x v="0"/>
    <n v="17.985130198213028"/>
  </r>
  <r>
    <x v="8"/>
    <x v="0"/>
    <x v="1"/>
    <x v="1"/>
    <n v="27.239913494731486"/>
  </r>
  <r>
    <x v="8"/>
    <x v="0"/>
    <x v="1"/>
    <x v="3"/>
    <n v="88.145515630824406"/>
  </r>
  <r>
    <x v="8"/>
    <x v="0"/>
    <x v="1"/>
    <x v="4"/>
    <n v="20.038652920469474"/>
  </r>
  <r>
    <x v="8"/>
    <x v="0"/>
    <x v="2"/>
    <x v="0"/>
    <n v="14910.451807235966"/>
  </r>
  <r>
    <x v="8"/>
    <x v="0"/>
    <x v="2"/>
    <x v="1"/>
    <n v="563.52121785685597"/>
  </r>
  <r>
    <x v="8"/>
    <x v="0"/>
    <x v="2"/>
    <x v="6"/>
    <n v="59199.999999999985"/>
  </r>
  <r>
    <x v="8"/>
    <x v="0"/>
    <x v="2"/>
    <x v="2"/>
    <n v="624336.46954000008"/>
  </r>
  <r>
    <x v="8"/>
    <x v="0"/>
    <x v="2"/>
    <x v="3"/>
    <n v="19691.117849915419"/>
  </r>
  <r>
    <x v="8"/>
    <x v="0"/>
    <x v="2"/>
    <x v="4"/>
    <n v="425.48681500899454"/>
  </r>
  <r>
    <x v="8"/>
    <x v="0"/>
    <x v="2"/>
    <x v="7"/>
    <n v="101699.99999999999"/>
  </r>
  <r>
    <x v="8"/>
    <x v="0"/>
    <x v="2"/>
    <x v="8"/>
    <n v="38000.000000000007"/>
  </r>
  <r>
    <x v="8"/>
    <x v="0"/>
    <x v="2"/>
    <x v="5"/>
    <n v="494816.84774"/>
  </r>
  <r>
    <x v="8"/>
    <x v="0"/>
    <x v="3"/>
    <x v="1"/>
    <n v="3835.1431483855326"/>
  </r>
  <r>
    <x v="8"/>
    <x v="0"/>
    <x v="4"/>
    <x v="0"/>
    <n v="92.328412044631563"/>
  </r>
  <r>
    <x v="8"/>
    <x v="0"/>
    <x v="4"/>
    <x v="1"/>
    <n v="0"/>
  </r>
  <r>
    <x v="8"/>
    <x v="0"/>
    <x v="4"/>
    <x v="2"/>
    <n v="41855.513480000009"/>
  </r>
  <r>
    <x v="8"/>
    <x v="0"/>
    <x v="4"/>
    <x v="3"/>
    <n v="4383.07934236033"/>
  </r>
  <r>
    <x v="8"/>
    <x v="0"/>
    <x v="4"/>
    <x v="5"/>
    <n v="37669.962149999999"/>
  </r>
  <r>
    <x v="8"/>
    <x v="0"/>
    <x v="5"/>
    <x v="0"/>
    <n v="2885.5310008132565"/>
  </r>
  <r>
    <x v="8"/>
    <x v="0"/>
    <x v="5"/>
    <x v="1"/>
    <n v="225018.85448022257"/>
  </r>
  <r>
    <x v="8"/>
    <x v="0"/>
    <x v="5"/>
    <x v="4"/>
    <n v="172695.10817183225"/>
  </r>
  <r>
    <x v="8"/>
    <x v="0"/>
    <x v="5"/>
    <x v="5"/>
    <n v="100908.82495999998"/>
  </r>
  <r>
    <x v="8"/>
    <x v="0"/>
    <x v="6"/>
    <x v="0"/>
    <n v="433.75926917098371"/>
  </r>
  <r>
    <x v="8"/>
    <x v="1"/>
    <x v="0"/>
    <x v="0"/>
    <n v="0"/>
  </r>
  <r>
    <x v="8"/>
    <x v="1"/>
    <x v="0"/>
    <x v="1"/>
    <n v="3032.1028779443127"/>
  </r>
  <r>
    <x v="8"/>
    <x v="1"/>
    <x v="0"/>
    <x v="2"/>
    <n v="520514.68524000002"/>
  </r>
  <r>
    <x v="8"/>
    <x v="1"/>
    <x v="0"/>
    <x v="3"/>
    <n v="610.57532533586937"/>
  </r>
  <r>
    <x v="8"/>
    <x v="1"/>
    <x v="0"/>
    <x v="4"/>
    <n v="2315.964167985629"/>
  </r>
  <r>
    <x v="8"/>
    <x v="1"/>
    <x v="0"/>
    <x v="5"/>
    <n v="555264.56380999996"/>
  </r>
  <r>
    <x v="8"/>
    <x v="1"/>
    <x v="1"/>
    <x v="0"/>
    <n v="8.9163652133165225"/>
  </r>
  <r>
    <x v="8"/>
    <x v="1"/>
    <x v="1"/>
    <x v="1"/>
    <n v="32.520319311770749"/>
  </r>
  <r>
    <x v="8"/>
    <x v="1"/>
    <x v="1"/>
    <x v="3"/>
    <n v="67.294962361698694"/>
  </r>
  <r>
    <x v="8"/>
    <x v="1"/>
    <x v="1"/>
    <x v="4"/>
    <n v="23.242260931682072"/>
  </r>
  <r>
    <x v="8"/>
    <x v="1"/>
    <x v="2"/>
    <x v="0"/>
    <n v="11478.860628742861"/>
  </r>
  <r>
    <x v="8"/>
    <x v="1"/>
    <x v="2"/>
    <x v="1"/>
    <n v="694.89018503022044"/>
  </r>
  <r>
    <x v="8"/>
    <x v="1"/>
    <x v="2"/>
    <x v="6"/>
    <n v="77287.46242100808"/>
  </r>
  <r>
    <x v="8"/>
    <x v="1"/>
    <x v="2"/>
    <x v="2"/>
    <n v="644653.52259999991"/>
  </r>
  <r>
    <x v="8"/>
    <x v="1"/>
    <x v="2"/>
    <x v="3"/>
    <n v="14513.92691299774"/>
  </r>
  <r>
    <x v="8"/>
    <x v="1"/>
    <x v="2"/>
    <x v="4"/>
    <n v="493.45438636037704"/>
  </r>
  <r>
    <x v="8"/>
    <x v="1"/>
    <x v="2"/>
    <x v="7"/>
    <n v="134698.04477332809"/>
  </r>
  <r>
    <x v="8"/>
    <x v="1"/>
    <x v="2"/>
    <x v="8"/>
    <n v="49780.250735519796"/>
  </r>
  <r>
    <x v="8"/>
    <x v="1"/>
    <x v="2"/>
    <x v="5"/>
    <n v="520514.68524000002"/>
  </r>
  <r>
    <x v="8"/>
    <x v="1"/>
    <x v="3"/>
    <x v="1"/>
    <n v="3183.9832416346994"/>
  </r>
  <r>
    <x v="8"/>
    <x v="1"/>
    <x v="4"/>
    <x v="0"/>
    <n v="80.434597860680952"/>
  </r>
  <r>
    <x v="8"/>
    <x v="1"/>
    <x v="4"/>
    <x v="1"/>
    <n v="0"/>
  </r>
  <r>
    <x v="8"/>
    <x v="1"/>
    <x v="4"/>
    <x v="2"/>
    <n v="49028.161010000003"/>
  </r>
  <r>
    <x v="8"/>
    <x v="1"/>
    <x v="4"/>
    <x v="3"/>
    <n v="3841.7611998676048"/>
  </r>
  <r>
    <x v="8"/>
    <x v="1"/>
    <x v="4"/>
    <x v="5"/>
    <n v="44125.344899999996"/>
  </r>
  <r>
    <x v="8"/>
    <x v="1"/>
    <x v="5"/>
    <x v="0"/>
    <n v="3150.9394320762603"/>
  </r>
  <r>
    <x v="8"/>
    <x v="1"/>
    <x v="5"/>
    <x v="1"/>
    <n v="281371.92729856842"/>
  </r>
  <r>
    <x v="8"/>
    <x v="1"/>
    <x v="5"/>
    <x v="4"/>
    <n v="200359.84613841894"/>
  </r>
  <r>
    <x v="8"/>
    <x v="1"/>
    <x v="5"/>
    <x v="5"/>
    <n v="94291.774889999986"/>
  </r>
  <r>
    <x v="8"/>
    <x v="1"/>
    <x v="6"/>
    <x v="0"/>
    <n v="367.97533573648792"/>
  </r>
  <r>
    <x v="9"/>
    <x v="0"/>
    <x v="0"/>
    <x v="0"/>
    <n v="0"/>
  </r>
  <r>
    <x v="9"/>
    <x v="0"/>
    <x v="0"/>
    <x v="1"/>
    <n v="510.06866136655651"/>
  </r>
  <r>
    <x v="9"/>
    <x v="0"/>
    <x v="0"/>
    <x v="2"/>
    <n v="4455.2593400000005"/>
  </r>
  <r>
    <x v="9"/>
    <x v="0"/>
    <x v="0"/>
    <x v="3"/>
    <n v="119.17220311642139"/>
  </r>
  <r>
    <x v="9"/>
    <x v="0"/>
    <x v="0"/>
    <x v="4"/>
    <n v="420.59404730846433"/>
  </r>
  <r>
    <x v="9"/>
    <x v="0"/>
    <x v="0"/>
    <x v="5"/>
    <n v="4556.5224099999996"/>
  </r>
  <r>
    <x v="9"/>
    <x v="0"/>
    <x v="1"/>
    <x v="0"/>
    <n v="6.1630624338669115E-2"/>
  </r>
  <r>
    <x v="9"/>
    <x v="0"/>
    <x v="1"/>
    <x v="1"/>
    <n v="3.6194761148072967"/>
  </r>
  <r>
    <x v="9"/>
    <x v="0"/>
    <x v="1"/>
    <x v="3"/>
    <n v="1.207792069096896"/>
  </r>
  <r>
    <x v="9"/>
    <x v="0"/>
    <x v="1"/>
    <x v="4"/>
    <n v="2.7465836652448474"/>
  </r>
  <r>
    <x v="9"/>
    <x v="0"/>
    <x v="2"/>
    <x v="0"/>
    <n v="63.931016052059803"/>
  </r>
  <r>
    <x v="9"/>
    <x v="0"/>
    <x v="2"/>
    <x v="1"/>
    <n v="18.034487743963059"/>
  </r>
  <r>
    <x v="9"/>
    <x v="0"/>
    <x v="2"/>
    <x v="2"/>
    <n v="14769.725609999996"/>
  </r>
  <r>
    <x v="9"/>
    <x v="0"/>
    <x v="2"/>
    <x v="3"/>
    <n v="81.512398705282649"/>
  </r>
  <r>
    <x v="9"/>
    <x v="0"/>
    <x v="2"/>
    <x v="4"/>
    <n v="14.671938137056797"/>
  </r>
  <r>
    <x v="9"/>
    <x v="0"/>
    <x v="2"/>
    <x v="8"/>
    <n v="5465.6961899999988"/>
  </r>
  <r>
    <x v="9"/>
    <x v="0"/>
    <x v="2"/>
    <x v="5"/>
    <n v="4455.2593400000005"/>
  </r>
  <r>
    <x v="9"/>
    <x v="0"/>
    <x v="3"/>
    <x v="1"/>
    <n v="10.177555070308067"/>
  </r>
  <r>
    <x v="9"/>
    <x v="0"/>
    <x v="4"/>
    <x v="0"/>
    <n v="1.9709698920656147"/>
  </r>
  <r>
    <x v="9"/>
    <x v="0"/>
    <x v="4"/>
    <x v="1"/>
    <n v="0"/>
  </r>
  <r>
    <x v="9"/>
    <x v="0"/>
    <x v="4"/>
    <x v="2"/>
    <n v="6243.0116100000005"/>
  </r>
  <r>
    <x v="9"/>
    <x v="0"/>
    <x v="4"/>
    <x v="3"/>
    <n v="846.85060610920016"/>
  </r>
  <r>
    <x v="9"/>
    <x v="0"/>
    <x v="4"/>
    <x v="5"/>
    <n v="5618.7104499999996"/>
  </r>
  <r>
    <x v="9"/>
    <x v="0"/>
    <x v="5"/>
    <x v="0"/>
    <n v="39.116939837140507"/>
  </r>
  <r>
    <x v="9"/>
    <x v="0"/>
    <x v="5"/>
    <x v="1"/>
    <n v="24719.030563693061"/>
  </r>
  <r>
    <x v="9"/>
    <x v="0"/>
    <x v="5"/>
    <x v="4"/>
    <n v="19873.406399186148"/>
  </r>
  <r>
    <x v="9"/>
    <x v="0"/>
    <x v="5"/>
    <x v="5"/>
    <n v="10837.504369999997"/>
  </r>
  <r>
    <x v="9"/>
    <x v="0"/>
    <x v="6"/>
    <x v="0"/>
    <n v="380.17975903444596"/>
  </r>
  <r>
    <x v="9"/>
    <x v="1"/>
    <x v="0"/>
    <x v="0"/>
    <n v="0"/>
  </r>
  <r>
    <x v="9"/>
    <x v="1"/>
    <x v="0"/>
    <x v="1"/>
    <n v="774.27782249902623"/>
  </r>
  <r>
    <x v="9"/>
    <x v="1"/>
    <x v="0"/>
    <x v="2"/>
    <n v="11626.40855"/>
  </r>
  <r>
    <x v="9"/>
    <x v="1"/>
    <x v="0"/>
    <x v="3"/>
    <n v="121.62333700458287"/>
  </r>
  <r>
    <x v="9"/>
    <x v="1"/>
    <x v="0"/>
    <x v="4"/>
    <n v="460.5692995735003"/>
  </r>
  <r>
    <x v="9"/>
    <x v="1"/>
    <x v="0"/>
    <x v="5"/>
    <n v="11112.390520000001"/>
  </r>
  <r>
    <x v="9"/>
    <x v="1"/>
    <x v="1"/>
    <x v="0"/>
    <n v="5.7172317960716153E-2"/>
  </r>
  <r>
    <x v="9"/>
    <x v="1"/>
    <x v="1"/>
    <x v="1"/>
    <n v="5.4016412131378075"/>
  </r>
  <r>
    <x v="9"/>
    <x v="1"/>
    <x v="1"/>
    <x v="3"/>
    <n v="1.3106798395342851"/>
  </r>
  <r>
    <x v="9"/>
    <x v="1"/>
    <x v="1"/>
    <x v="4"/>
    <n v="2.9380999420896305"/>
  </r>
  <r>
    <x v="9"/>
    <x v="1"/>
    <x v="2"/>
    <x v="0"/>
    <n v="44.403555640302471"/>
  </r>
  <r>
    <x v="9"/>
    <x v="1"/>
    <x v="2"/>
    <x v="1"/>
    <n v="27.367837944815772"/>
  </r>
  <r>
    <x v="9"/>
    <x v="1"/>
    <x v="2"/>
    <x v="2"/>
    <n v="26737.733330000003"/>
  </r>
  <r>
    <x v="9"/>
    <x v="1"/>
    <x v="2"/>
    <x v="3"/>
    <n v="88.080448698293338"/>
  </r>
  <r>
    <x v="9"/>
    <x v="1"/>
    <x v="2"/>
    <x v="4"/>
    <n v="15.838697737168591"/>
  </r>
  <r>
    <x v="9"/>
    <x v="1"/>
    <x v="2"/>
    <x v="8"/>
    <n v="15454.113909999998"/>
  </r>
  <r>
    <x v="9"/>
    <x v="1"/>
    <x v="2"/>
    <x v="5"/>
    <n v="11626.40855"/>
  </r>
  <r>
    <x v="9"/>
    <x v="1"/>
    <x v="3"/>
    <x v="1"/>
    <n v="0"/>
  </r>
  <r>
    <x v="9"/>
    <x v="1"/>
    <x v="4"/>
    <x v="0"/>
    <n v="1.6492775572381195"/>
  </r>
  <r>
    <x v="9"/>
    <x v="1"/>
    <x v="4"/>
    <x v="1"/>
    <n v="0"/>
  </r>
  <r>
    <x v="9"/>
    <x v="1"/>
    <x v="4"/>
    <x v="2"/>
    <n v="8065.8168300000016"/>
  </r>
  <r>
    <x v="9"/>
    <x v="1"/>
    <x v="4"/>
    <x v="3"/>
    <n v="657.7515625143908"/>
  </r>
  <r>
    <x v="9"/>
    <x v="1"/>
    <x v="4"/>
    <x v="5"/>
    <n v="7259.2351600000002"/>
  </r>
  <r>
    <x v="9"/>
    <x v="1"/>
    <x v="5"/>
    <x v="0"/>
    <n v="49.62905692928905"/>
  </r>
  <r>
    <x v="9"/>
    <x v="1"/>
    <x v="5"/>
    <x v="1"/>
    <n v="37296.254141763042"/>
  </r>
  <r>
    <x v="9"/>
    <x v="1"/>
    <x v="5"/>
    <x v="4"/>
    <n v="21801.235132853082"/>
  </r>
  <r>
    <x v="9"/>
    <x v="1"/>
    <x v="5"/>
    <x v="5"/>
    <n v="16431.924510000001"/>
  </r>
  <r>
    <x v="9"/>
    <x v="1"/>
    <x v="6"/>
    <x v="0"/>
    <n v="321.91957002095415"/>
  </r>
  <r>
    <x v="10"/>
    <x v="0"/>
    <x v="0"/>
    <x v="0"/>
    <n v="0"/>
  </r>
  <r>
    <x v="10"/>
    <x v="0"/>
    <x v="0"/>
    <x v="1"/>
    <n v="701.98706939869942"/>
  </r>
  <r>
    <x v="10"/>
    <x v="0"/>
    <x v="0"/>
    <x v="2"/>
    <n v="4850.9093400000002"/>
  </r>
  <r>
    <x v="10"/>
    <x v="0"/>
    <x v="0"/>
    <x v="3"/>
    <n v="11.08248860391898"/>
  </r>
  <r>
    <x v="10"/>
    <x v="0"/>
    <x v="0"/>
    <x v="4"/>
    <n v="952.96423360607321"/>
  </r>
  <r>
    <x v="10"/>
    <x v="0"/>
    <x v="0"/>
    <x v="5"/>
    <n v="18527.884190000001"/>
  </r>
  <r>
    <x v="10"/>
    <x v="0"/>
    <x v="1"/>
    <x v="1"/>
    <n v="0"/>
  </r>
  <r>
    <x v="10"/>
    <x v="0"/>
    <x v="2"/>
    <x v="0"/>
    <n v="564.52594309107292"/>
  </r>
  <r>
    <x v="10"/>
    <x v="0"/>
    <x v="2"/>
    <x v="1"/>
    <n v="25.025001927804869"/>
  </r>
  <r>
    <x v="10"/>
    <x v="0"/>
    <x v="2"/>
    <x v="6"/>
    <n v="8135.0307700991998"/>
  </r>
  <r>
    <x v="10"/>
    <x v="0"/>
    <x v="2"/>
    <x v="2"/>
    <n v="29305.96715"/>
  </r>
  <r>
    <x v="10"/>
    <x v="0"/>
    <x v="2"/>
    <x v="3"/>
    <n v="1343.1693526349272"/>
  </r>
  <r>
    <x v="10"/>
    <x v="0"/>
    <x v="2"/>
    <x v="4"/>
    <n v="24.367557240839282"/>
  </r>
  <r>
    <x v="10"/>
    <x v="0"/>
    <x v="2"/>
    <x v="7"/>
    <n v="311.06514014157938"/>
  </r>
  <r>
    <x v="10"/>
    <x v="0"/>
    <x v="2"/>
    <x v="8"/>
    <n v="9857.2646656840097"/>
  </r>
  <r>
    <x v="10"/>
    <x v="0"/>
    <x v="2"/>
    <x v="5"/>
    <n v="4850.9093400000002"/>
  </r>
  <r>
    <x v="10"/>
    <x v="0"/>
    <x v="3"/>
    <x v="1"/>
    <n v="3478.619563200019"/>
  </r>
  <r>
    <x v="10"/>
    <x v="0"/>
    <x v="4"/>
    <x v="0"/>
    <n v="4.703517888144737"/>
  </r>
  <r>
    <x v="10"/>
    <x v="0"/>
    <x v="4"/>
    <x v="1"/>
    <n v="0"/>
  </r>
  <r>
    <x v="10"/>
    <x v="0"/>
    <x v="4"/>
    <x v="2"/>
    <n v="5876.9458199999999"/>
  </r>
  <r>
    <x v="10"/>
    <x v="0"/>
    <x v="4"/>
    <x v="3"/>
    <n v="42.452481623086861"/>
  </r>
  <r>
    <x v="10"/>
    <x v="0"/>
    <x v="4"/>
    <x v="5"/>
    <n v="5289.2512299999999"/>
  </r>
  <r>
    <x v="10"/>
    <x v="0"/>
    <x v="5"/>
    <x v="0"/>
    <n v="258.88097725255676"/>
  </r>
  <r>
    <x v="10"/>
    <x v="0"/>
    <x v="5"/>
    <x v="1"/>
    <n v="17769.17709776164"/>
  </r>
  <r>
    <x v="10"/>
    <x v="0"/>
    <x v="5"/>
    <x v="4"/>
    <n v="16255.358789834181"/>
  </r>
  <r>
    <x v="10"/>
    <x v="0"/>
    <x v="5"/>
    <x v="5"/>
    <n v="11365.77752"/>
  </r>
  <r>
    <x v="10"/>
    <x v="0"/>
    <x v="6"/>
    <x v="0"/>
    <n v="274.05423405134349"/>
  </r>
  <r>
    <x v="10"/>
    <x v="1"/>
    <x v="0"/>
    <x v="0"/>
    <n v="0"/>
  </r>
  <r>
    <x v="10"/>
    <x v="1"/>
    <x v="0"/>
    <x v="1"/>
    <n v="1060.3877580956955"/>
  </r>
  <r>
    <x v="10"/>
    <x v="1"/>
    <x v="0"/>
    <x v="2"/>
    <n v="6559.7679200000002"/>
  </r>
  <r>
    <x v="10"/>
    <x v="1"/>
    <x v="0"/>
    <x v="3"/>
    <n v="12.311701338877235"/>
  </r>
  <r>
    <x v="10"/>
    <x v="1"/>
    <x v="0"/>
    <x v="4"/>
    <n v="926.31358122734264"/>
  </r>
  <r>
    <x v="10"/>
    <x v="1"/>
    <x v="0"/>
    <x v="5"/>
    <n v="20128.368869999998"/>
  </r>
  <r>
    <x v="10"/>
    <x v="1"/>
    <x v="1"/>
    <x v="1"/>
    <n v="0"/>
  </r>
  <r>
    <x v="10"/>
    <x v="1"/>
    <x v="2"/>
    <x v="0"/>
    <n v="336.70429240215765"/>
  </r>
  <r>
    <x v="10"/>
    <x v="1"/>
    <x v="2"/>
    <x v="1"/>
    <n v="38.48170503024393"/>
  </r>
  <r>
    <x v="10"/>
    <x v="1"/>
    <x v="2"/>
    <x v="6"/>
    <n v="7713.0000000000009"/>
  </r>
  <r>
    <x v="10"/>
    <x v="1"/>
    <x v="2"/>
    <x v="2"/>
    <n v="31745.577959999995"/>
  </r>
  <r>
    <x v="10"/>
    <x v="1"/>
    <x v="2"/>
    <x v="3"/>
    <n v="747.58503557678341"/>
  </r>
  <r>
    <x v="10"/>
    <x v="1"/>
    <x v="2"/>
    <x v="4"/>
    <n v="24.328307436688572"/>
  </r>
  <r>
    <x v="10"/>
    <x v="1"/>
    <x v="2"/>
    <x v="7"/>
    <n v="350"/>
  </r>
  <r>
    <x v="10"/>
    <x v="1"/>
    <x v="2"/>
    <x v="8"/>
    <n v="18372"/>
  </r>
  <r>
    <x v="10"/>
    <x v="1"/>
    <x v="2"/>
    <x v="5"/>
    <n v="6559.7679200000002"/>
  </r>
  <r>
    <x v="10"/>
    <x v="1"/>
    <x v="3"/>
    <x v="1"/>
    <n v="2145.8319084515815"/>
  </r>
  <r>
    <x v="10"/>
    <x v="1"/>
    <x v="4"/>
    <x v="0"/>
    <n v="2.9949053367258691"/>
  </r>
  <r>
    <x v="10"/>
    <x v="1"/>
    <x v="4"/>
    <x v="1"/>
    <n v="0"/>
  </r>
  <r>
    <x v="10"/>
    <x v="1"/>
    <x v="4"/>
    <x v="2"/>
    <n v="7385.9794499999989"/>
  </r>
  <r>
    <x v="10"/>
    <x v="1"/>
    <x v="4"/>
    <x v="3"/>
    <n v="224.83028998611184"/>
  </r>
  <r>
    <x v="10"/>
    <x v="1"/>
    <x v="4"/>
    <x v="5"/>
    <n v="6647.3815100000002"/>
  </r>
  <r>
    <x v="10"/>
    <x v="1"/>
    <x v="5"/>
    <x v="0"/>
    <n v="180.13405842496076"/>
  </r>
  <r>
    <x v="10"/>
    <x v="1"/>
    <x v="5"/>
    <x v="1"/>
    <n v="27039.298628422483"/>
  </r>
  <r>
    <x v="10"/>
    <x v="1"/>
    <x v="5"/>
    <x v="4"/>
    <n v="16225.358111335971"/>
  </r>
  <r>
    <x v="10"/>
    <x v="1"/>
    <x v="5"/>
    <x v="5"/>
    <n v="12355.80704"/>
  </r>
  <r>
    <x v="10"/>
    <x v="1"/>
    <x v="6"/>
    <x v="0"/>
    <n v="161.78293066139523"/>
  </r>
  <r>
    <x v="11"/>
    <x v="0"/>
    <x v="0"/>
    <x v="0"/>
    <n v="0"/>
  </r>
  <r>
    <x v="11"/>
    <x v="0"/>
    <x v="0"/>
    <x v="1"/>
    <n v="2822.1275271661652"/>
  </r>
  <r>
    <x v="11"/>
    <x v="0"/>
    <x v="0"/>
    <x v="2"/>
    <n v="351154.48658000003"/>
  </r>
  <r>
    <x v="11"/>
    <x v="0"/>
    <x v="0"/>
    <x v="3"/>
    <n v="10235.704868789244"/>
  </r>
  <r>
    <x v="11"/>
    <x v="0"/>
    <x v="0"/>
    <x v="4"/>
    <n v="1697.2684703495236"/>
  </r>
  <r>
    <x v="11"/>
    <x v="0"/>
    <x v="0"/>
    <x v="5"/>
    <n v="349429.97636000003"/>
  </r>
  <r>
    <x v="11"/>
    <x v="0"/>
    <x v="1"/>
    <x v="0"/>
    <n v="2.5954518314235279E-2"/>
  </r>
  <r>
    <x v="11"/>
    <x v="0"/>
    <x v="1"/>
    <x v="1"/>
    <n v="364.84435469066227"/>
  </r>
  <r>
    <x v="11"/>
    <x v="0"/>
    <x v="1"/>
    <x v="3"/>
    <n v="45.637497133248239"/>
  </r>
  <r>
    <x v="11"/>
    <x v="0"/>
    <x v="1"/>
    <x v="4"/>
    <n v="263.51400982016168"/>
  </r>
  <r>
    <x v="11"/>
    <x v="0"/>
    <x v="2"/>
    <x v="0"/>
    <n v="314.85943115409111"/>
  </r>
  <r>
    <x v="11"/>
    <x v="0"/>
    <x v="2"/>
    <x v="1"/>
    <n v="1260.6881573665721"/>
  </r>
  <r>
    <x v="11"/>
    <x v="0"/>
    <x v="2"/>
    <x v="6"/>
    <n v="0"/>
  </r>
  <r>
    <x v="11"/>
    <x v="0"/>
    <x v="2"/>
    <x v="2"/>
    <n v="470311.12673000008"/>
  </r>
  <r>
    <x v="11"/>
    <x v="0"/>
    <x v="2"/>
    <x v="3"/>
    <n v="12628.986592783669"/>
  </r>
  <r>
    <x v="11"/>
    <x v="0"/>
    <x v="2"/>
    <x v="4"/>
    <n v="719.72534678039699"/>
  </r>
  <r>
    <x v="11"/>
    <x v="0"/>
    <x v="2"/>
    <x v="7"/>
    <n v="130821.88116"/>
  </r>
  <r>
    <x v="11"/>
    <x v="0"/>
    <x v="2"/>
    <x v="8"/>
    <n v="82771.677259999997"/>
  </r>
  <r>
    <x v="11"/>
    <x v="0"/>
    <x v="2"/>
    <x v="5"/>
    <n v="351154.48658000003"/>
  </r>
  <r>
    <x v="11"/>
    <x v="0"/>
    <x v="3"/>
    <x v="1"/>
    <n v="845.02617726942503"/>
  </r>
  <r>
    <x v="11"/>
    <x v="0"/>
    <x v="4"/>
    <x v="0"/>
    <n v="1.6969231745240521"/>
  </r>
  <r>
    <x v="11"/>
    <x v="0"/>
    <x v="4"/>
    <x v="1"/>
    <n v="0"/>
  </r>
  <r>
    <x v="11"/>
    <x v="0"/>
    <x v="4"/>
    <x v="2"/>
    <n v="45117.041350000007"/>
  </r>
  <r>
    <x v="11"/>
    <x v="0"/>
    <x v="4"/>
    <x v="3"/>
    <n v="5316.7227079604527"/>
  </r>
  <r>
    <x v="11"/>
    <x v="0"/>
    <x v="4"/>
    <x v="5"/>
    <n v="40605.337189999998"/>
  </r>
  <r>
    <x v="11"/>
    <x v="0"/>
    <x v="5"/>
    <x v="0"/>
    <n v="383.17212526180356"/>
  </r>
  <r>
    <x v="11"/>
    <x v="0"/>
    <x v="5"/>
    <x v="1"/>
    <n v="443093.59597454837"/>
  </r>
  <r>
    <x v="11"/>
    <x v="0"/>
    <x v="5"/>
    <x v="4"/>
    <n v="247964.17072827517"/>
  </r>
  <r>
    <x v="11"/>
    <x v="0"/>
    <x v="5"/>
    <x v="5"/>
    <n v="125392.85449"/>
  </r>
  <r>
    <x v="11"/>
    <x v="0"/>
    <x v="6"/>
    <x v="0"/>
    <n v="12168.150018270357"/>
  </r>
  <r>
    <x v="11"/>
    <x v="1"/>
    <x v="0"/>
    <x v="0"/>
    <n v="0"/>
  </r>
  <r>
    <x v="11"/>
    <x v="1"/>
    <x v="0"/>
    <x v="1"/>
    <n v="2040.42506026057"/>
  </r>
  <r>
    <x v="11"/>
    <x v="1"/>
    <x v="0"/>
    <x v="2"/>
    <n v="340714.64650000003"/>
  </r>
  <r>
    <x v="11"/>
    <x v="1"/>
    <x v="0"/>
    <x v="3"/>
    <n v="9855.3865866575852"/>
  </r>
  <r>
    <x v="11"/>
    <x v="1"/>
    <x v="0"/>
    <x v="4"/>
    <n v="1533.1207073328526"/>
  </r>
  <r>
    <x v="11"/>
    <x v="1"/>
    <x v="0"/>
    <x v="5"/>
    <n v="344096.69798"/>
  </r>
  <r>
    <x v="11"/>
    <x v="1"/>
    <x v="1"/>
    <x v="0"/>
    <n v="2.5888549346230711E-2"/>
  </r>
  <r>
    <x v="11"/>
    <x v="1"/>
    <x v="1"/>
    <x v="1"/>
    <n v="125.27939084166385"/>
  </r>
  <r>
    <x v="11"/>
    <x v="1"/>
    <x v="1"/>
    <x v="3"/>
    <n v="45.817542058464284"/>
  </r>
  <r>
    <x v="11"/>
    <x v="1"/>
    <x v="1"/>
    <x v="4"/>
    <n v="216.18635646131941"/>
  </r>
  <r>
    <x v="11"/>
    <x v="1"/>
    <x v="2"/>
    <x v="0"/>
    <n v="261.77408644988634"/>
  </r>
  <r>
    <x v="11"/>
    <x v="1"/>
    <x v="2"/>
    <x v="1"/>
    <n v="995.52626869396329"/>
  </r>
  <r>
    <x v="11"/>
    <x v="1"/>
    <x v="2"/>
    <x v="6"/>
    <n v="0"/>
  </r>
  <r>
    <x v="11"/>
    <x v="1"/>
    <x v="2"/>
    <x v="2"/>
    <n v="435076.46841999993"/>
  </r>
  <r>
    <x v="11"/>
    <x v="1"/>
    <x v="2"/>
    <x v="3"/>
    <n v="12065.704524475312"/>
  </r>
  <r>
    <x v="11"/>
    <x v="1"/>
    <x v="2"/>
    <x v="4"/>
    <n v="666.6762068533003"/>
  </r>
  <r>
    <x v="11"/>
    <x v="1"/>
    <x v="2"/>
    <x v="7"/>
    <n v="119977.79498000001"/>
  </r>
  <r>
    <x v="11"/>
    <x v="1"/>
    <x v="2"/>
    <x v="8"/>
    <n v="56258.975170000005"/>
  </r>
  <r>
    <x v="11"/>
    <x v="1"/>
    <x v="2"/>
    <x v="5"/>
    <n v="340714.64650000003"/>
  </r>
  <r>
    <x v="11"/>
    <x v="1"/>
    <x v="3"/>
    <x v="1"/>
    <n v="240.15746063041104"/>
  </r>
  <r>
    <x v="11"/>
    <x v="1"/>
    <x v="4"/>
    <x v="0"/>
    <n v="1.6925913646631698"/>
  </r>
  <r>
    <x v="11"/>
    <x v="1"/>
    <x v="4"/>
    <x v="1"/>
    <n v="0"/>
  </r>
  <r>
    <x v="11"/>
    <x v="1"/>
    <x v="4"/>
    <x v="2"/>
    <n v="30836.73906"/>
  </r>
  <r>
    <x v="11"/>
    <x v="1"/>
    <x v="4"/>
    <x v="3"/>
    <n v="5299.6913931527506"/>
  </r>
  <r>
    <x v="11"/>
    <x v="1"/>
    <x v="4"/>
    <x v="5"/>
    <n v="27753.065159999998"/>
  </r>
  <r>
    <x v="11"/>
    <x v="1"/>
    <x v="5"/>
    <x v="0"/>
    <n v="429.9292015188451"/>
  </r>
  <r>
    <x v="11"/>
    <x v="1"/>
    <x v="5"/>
    <x v="1"/>
    <n v="343199.04203889502"/>
  </r>
  <r>
    <x v="11"/>
    <x v="1"/>
    <x v="5"/>
    <x v="4"/>
    <n v="225371.29749168752"/>
  </r>
  <r>
    <x v="11"/>
    <x v="1"/>
    <x v="5"/>
    <x v="5"/>
    <n v="94063.444329999998"/>
  </r>
  <r>
    <x v="11"/>
    <x v="1"/>
    <x v="6"/>
    <x v="0"/>
    <n v="11424.074240683954"/>
  </r>
  <r>
    <x v="12"/>
    <x v="0"/>
    <x v="0"/>
    <x v="0"/>
    <n v="0"/>
  </r>
  <r>
    <x v="12"/>
    <x v="0"/>
    <x v="0"/>
    <x v="1"/>
    <n v="12598.847139152778"/>
  </r>
  <r>
    <x v="12"/>
    <x v="0"/>
    <x v="0"/>
    <x v="2"/>
    <n v="251178.56719999999"/>
  </r>
  <r>
    <x v="12"/>
    <x v="0"/>
    <x v="0"/>
    <x v="3"/>
    <n v="288.90162563671151"/>
  </r>
  <r>
    <x v="12"/>
    <x v="0"/>
    <x v="0"/>
    <x v="4"/>
    <n v="9515.1621147982278"/>
  </r>
  <r>
    <x v="12"/>
    <x v="0"/>
    <x v="0"/>
    <x v="5"/>
    <n v="253853.00060000003"/>
  </r>
  <r>
    <x v="12"/>
    <x v="0"/>
    <x v="1"/>
    <x v="0"/>
    <n v="0.89407475776992118"/>
  </r>
  <r>
    <x v="12"/>
    <x v="0"/>
    <x v="1"/>
    <x v="1"/>
    <n v="382.14427560169776"/>
  </r>
  <r>
    <x v="12"/>
    <x v="0"/>
    <x v="1"/>
    <x v="3"/>
    <n v="48.589511554466611"/>
  </r>
  <r>
    <x v="12"/>
    <x v="0"/>
    <x v="1"/>
    <x v="4"/>
    <n v="243.53119419033123"/>
  </r>
  <r>
    <x v="12"/>
    <x v="0"/>
    <x v="1"/>
    <x v="5"/>
    <n v="6078.09512"/>
  </r>
  <r>
    <x v="12"/>
    <x v="0"/>
    <x v="2"/>
    <x v="0"/>
    <n v="2796.2043960789888"/>
  </r>
  <r>
    <x v="12"/>
    <x v="0"/>
    <x v="2"/>
    <x v="1"/>
    <n v="266.23769059940986"/>
  </r>
  <r>
    <x v="12"/>
    <x v="0"/>
    <x v="2"/>
    <x v="6"/>
    <n v="4090.9999999999995"/>
  </r>
  <r>
    <x v="12"/>
    <x v="0"/>
    <x v="2"/>
    <x v="2"/>
    <n v="356363.16144"/>
  </r>
  <r>
    <x v="12"/>
    <x v="0"/>
    <x v="2"/>
    <x v="3"/>
    <n v="3298.7782181816428"/>
  </r>
  <r>
    <x v="12"/>
    <x v="0"/>
    <x v="2"/>
    <x v="4"/>
    <n v="180.43526893348425"/>
  </r>
  <r>
    <x v="12"/>
    <x v="0"/>
    <x v="2"/>
    <x v="7"/>
    <n v="33940"/>
  </r>
  <r>
    <x v="12"/>
    <x v="0"/>
    <x v="2"/>
    <x v="8"/>
    <n v="73859"/>
  </r>
  <r>
    <x v="12"/>
    <x v="0"/>
    <x v="2"/>
    <x v="5"/>
    <n v="246630.20353999996"/>
  </r>
  <r>
    <x v="12"/>
    <x v="0"/>
    <x v="3"/>
    <x v="1"/>
    <n v="41762.50706434116"/>
  </r>
  <r>
    <x v="12"/>
    <x v="0"/>
    <x v="4"/>
    <x v="0"/>
    <n v="8.0621840533606761"/>
  </r>
  <r>
    <x v="12"/>
    <x v="0"/>
    <x v="4"/>
    <x v="1"/>
    <n v="0"/>
  </r>
  <r>
    <x v="12"/>
    <x v="0"/>
    <x v="4"/>
    <x v="2"/>
    <n v="46361.392090000001"/>
  </r>
  <r>
    <x v="12"/>
    <x v="0"/>
    <x v="4"/>
    <x v="3"/>
    <n v="3103.4031777430382"/>
  </r>
  <r>
    <x v="12"/>
    <x v="0"/>
    <x v="4"/>
    <x v="5"/>
    <n v="41725.252889999996"/>
  </r>
  <r>
    <x v="12"/>
    <x v="0"/>
    <x v="5"/>
    <x v="0"/>
    <n v="512.67433038315176"/>
  </r>
  <r>
    <x v="12"/>
    <x v="0"/>
    <x v="5"/>
    <x v="1"/>
    <n v="128608.26383030499"/>
  </r>
  <r>
    <x v="12"/>
    <x v="0"/>
    <x v="5"/>
    <x v="4"/>
    <n v="82649.871422077966"/>
  </r>
  <r>
    <x v="12"/>
    <x v="0"/>
    <x v="5"/>
    <x v="5"/>
    <n v="105616.56859000001"/>
  </r>
  <r>
    <x v="12"/>
    <x v="0"/>
    <x v="6"/>
    <x v="0"/>
    <n v="1716.0758949994583"/>
  </r>
  <r>
    <x v="12"/>
    <x v="1"/>
    <x v="0"/>
    <x v="0"/>
    <n v="0"/>
  </r>
  <r>
    <x v="12"/>
    <x v="1"/>
    <x v="0"/>
    <x v="1"/>
    <n v="15714.243348486838"/>
  </r>
  <r>
    <x v="12"/>
    <x v="1"/>
    <x v="0"/>
    <x v="2"/>
    <n v="247745.54856000002"/>
  </r>
  <r>
    <x v="12"/>
    <x v="1"/>
    <x v="0"/>
    <x v="3"/>
    <n v="275.37952172265489"/>
  </r>
  <r>
    <x v="12"/>
    <x v="1"/>
    <x v="0"/>
    <x v="4"/>
    <n v="13430.359171262497"/>
  </r>
  <r>
    <x v="12"/>
    <x v="1"/>
    <x v="0"/>
    <x v="5"/>
    <n v="249268.29210000002"/>
  </r>
  <r>
    <x v="12"/>
    <x v="1"/>
    <x v="1"/>
    <x v="0"/>
    <n v="0.8702376690732182"/>
  </r>
  <r>
    <x v="12"/>
    <x v="1"/>
    <x v="1"/>
    <x v="1"/>
    <n v="435.5323517335637"/>
  </r>
  <r>
    <x v="12"/>
    <x v="1"/>
    <x v="1"/>
    <x v="3"/>
    <n v="46.315282353299118"/>
  </r>
  <r>
    <x v="12"/>
    <x v="1"/>
    <x v="1"/>
    <x v="4"/>
    <n v="335.45801780402326"/>
  </r>
  <r>
    <x v="12"/>
    <x v="1"/>
    <x v="1"/>
    <x v="5"/>
    <n v="4806.2756499999996"/>
  </r>
  <r>
    <x v="12"/>
    <x v="1"/>
    <x v="2"/>
    <x v="0"/>
    <n v="2901.2708269063114"/>
  </r>
  <r>
    <x v="12"/>
    <x v="1"/>
    <x v="2"/>
    <x v="1"/>
    <n v="317.84326245532407"/>
  </r>
  <r>
    <x v="12"/>
    <x v="1"/>
    <x v="2"/>
    <x v="6"/>
    <n v="3886.0000000000005"/>
  </r>
  <r>
    <x v="12"/>
    <x v="1"/>
    <x v="2"/>
    <x v="2"/>
    <n v="336693.55668999994"/>
  </r>
  <r>
    <x v="12"/>
    <x v="1"/>
    <x v="2"/>
    <x v="3"/>
    <n v="3367.1841031632666"/>
  </r>
  <r>
    <x v="12"/>
    <x v="1"/>
    <x v="2"/>
    <x v="4"/>
    <n v="251.2955678270871"/>
  </r>
  <r>
    <x v="12"/>
    <x v="1"/>
    <x v="2"/>
    <x v="7"/>
    <n v="27508"/>
  </r>
  <r>
    <x v="12"/>
    <x v="1"/>
    <x v="2"/>
    <x v="8"/>
    <n v="81417.999999999985"/>
  </r>
  <r>
    <x v="12"/>
    <x v="1"/>
    <x v="2"/>
    <x v="5"/>
    <n v="244148.91354000001"/>
  </r>
  <r>
    <x v="12"/>
    <x v="1"/>
    <x v="3"/>
    <x v="1"/>
    <n v="69121.476918419881"/>
  </r>
  <r>
    <x v="12"/>
    <x v="1"/>
    <x v="4"/>
    <x v="0"/>
    <n v="7.8477289825102625"/>
  </r>
  <r>
    <x v="12"/>
    <x v="1"/>
    <x v="4"/>
    <x v="1"/>
    <n v="0"/>
  </r>
  <r>
    <x v="12"/>
    <x v="1"/>
    <x v="4"/>
    <x v="2"/>
    <n v="48881.406819999997"/>
  </r>
  <r>
    <x v="12"/>
    <x v="1"/>
    <x v="4"/>
    <x v="3"/>
    <n v="3121.5641011300772"/>
  </r>
  <r>
    <x v="12"/>
    <x v="1"/>
    <x v="4"/>
    <x v="5"/>
    <n v="43993.26614"/>
  </r>
  <r>
    <x v="12"/>
    <x v="1"/>
    <x v="5"/>
    <x v="0"/>
    <n v="487.85588812547206"/>
  </r>
  <r>
    <x v="12"/>
    <x v="1"/>
    <x v="5"/>
    <x v="1"/>
    <n v="153909.90411890438"/>
  </r>
  <r>
    <x v="12"/>
    <x v="1"/>
    <x v="5"/>
    <x v="4"/>
    <n v="114582.88724310638"/>
  </r>
  <r>
    <x v="12"/>
    <x v="1"/>
    <x v="5"/>
    <x v="5"/>
    <n v="91103.764660000001"/>
  </r>
  <r>
    <x v="12"/>
    <x v="1"/>
    <x v="6"/>
    <x v="0"/>
    <n v="1674.5560897312153"/>
  </r>
  <r>
    <x v="13"/>
    <x v="0"/>
    <x v="0"/>
    <x v="0"/>
    <n v="0"/>
  </r>
  <r>
    <x v="13"/>
    <x v="0"/>
    <x v="0"/>
    <x v="1"/>
    <n v="2374.0918864115574"/>
  </r>
  <r>
    <x v="13"/>
    <x v="0"/>
    <x v="0"/>
    <x v="2"/>
    <n v="760452.15753999981"/>
  </r>
  <r>
    <x v="13"/>
    <x v="0"/>
    <x v="0"/>
    <x v="3"/>
    <n v="4667.4473657586132"/>
  </r>
  <r>
    <x v="13"/>
    <x v="0"/>
    <x v="0"/>
    <x v="4"/>
    <n v="1344.636634303808"/>
  </r>
  <r>
    <x v="13"/>
    <x v="0"/>
    <x v="0"/>
    <x v="5"/>
    <n v="742073.58391999989"/>
  </r>
  <r>
    <x v="13"/>
    <x v="0"/>
    <x v="1"/>
    <x v="0"/>
    <n v="6.2050730676813926"/>
  </r>
  <r>
    <x v="13"/>
    <x v="0"/>
    <x v="1"/>
    <x v="1"/>
    <n v="464.71076778548087"/>
  </r>
  <r>
    <x v="13"/>
    <x v="0"/>
    <x v="1"/>
    <x v="3"/>
    <n v="758.26340336112798"/>
  </r>
  <r>
    <x v="13"/>
    <x v="0"/>
    <x v="1"/>
    <x v="4"/>
    <n v="275.92652581032672"/>
  </r>
  <r>
    <x v="13"/>
    <x v="0"/>
    <x v="2"/>
    <x v="0"/>
    <n v="3274.5170185859201"/>
  </r>
  <r>
    <x v="13"/>
    <x v="0"/>
    <x v="2"/>
    <x v="1"/>
    <n v="1402.638519717372"/>
  </r>
  <r>
    <x v="13"/>
    <x v="0"/>
    <x v="2"/>
    <x v="6"/>
    <n v="12974.250000000002"/>
  </r>
  <r>
    <x v="13"/>
    <x v="0"/>
    <x v="2"/>
    <x v="2"/>
    <n v="976910.17495000013"/>
  </r>
  <r>
    <x v="13"/>
    <x v="0"/>
    <x v="2"/>
    <x v="3"/>
    <n v="13972.44247644915"/>
  </r>
  <r>
    <x v="13"/>
    <x v="0"/>
    <x v="2"/>
    <x v="4"/>
    <n v="778.14730387121074"/>
  </r>
  <r>
    <x v="13"/>
    <x v="0"/>
    <x v="2"/>
    <x v="7"/>
    <n v="15961.320000000002"/>
  </r>
  <r>
    <x v="13"/>
    <x v="0"/>
    <x v="2"/>
    <x v="8"/>
    <n v="221242"/>
  </r>
  <r>
    <x v="13"/>
    <x v="0"/>
    <x v="2"/>
    <x v="5"/>
    <n v="760452.15753999981"/>
  </r>
  <r>
    <x v="13"/>
    <x v="0"/>
    <x v="3"/>
    <x v="1"/>
    <n v="6222.1108831141391"/>
  </r>
  <r>
    <x v="13"/>
    <x v="0"/>
    <x v="4"/>
    <x v="0"/>
    <n v="64.786651225165144"/>
  </r>
  <r>
    <x v="13"/>
    <x v="0"/>
    <x v="4"/>
    <x v="1"/>
    <n v="0"/>
  </r>
  <r>
    <x v="13"/>
    <x v="0"/>
    <x v="4"/>
    <x v="2"/>
    <n v="76613.298420000006"/>
  </r>
  <r>
    <x v="13"/>
    <x v="0"/>
    <x v="4"/>
    <x v="3"/>
    <n v="1851.0659537261399"/>
  </r>
  <r>
    <x v="13"/>
    <x v="0"/>
    <x v="4"/>
    <x v="5"/>
    <n v="68951.968599999993"/>
  </r>
  <r>
    <x v="13"/>
    <x v="0"/>
    <x v="5"/>
    <x v="0"/>
    <n v="5408.5000432748957"/>
  </r>
  <r>
    <x v="13"/>
    <x v="0"/>
    <x v="5"/>
    <x v="1"/>
    <n v="529739.62794297154"/>
  </r>
  <r>
    <x v="13"/>
    <x v="0"/>
    <x v="5"/>
    <x v="4"/>
    <n v="298926.27953601466"/>
  </r>
  <r>
    <x v="13"/>
    <x v="0"/>
    <x v="5"/>
    <x v="5"/>
    <n v="242497.92089000001"/>
  </r>
  <r>
    <x v="13"/>
    <x v="0"/>
    <x v="6"/>
    <x v="0"/>
    <n v="5443.2604891530445"/>
  </r>
  <r>
    <x v="13"/>
    <x v="1"/>
    <x v="0"/>
    <x v="0"/>
    <n v="0"/>
  </r>
  <r>
    <x v="13"/>
    <x v="1"/>
    <x v="0"/>
    <x v="1"/>
    <n v="2086.9859262139639"/>
  </r>
  <r>
    <x v="13"/>
    <x v="1"/>
    <x v="0"/>
    <x v="2"/>
    <n v="828017.34250999999"/>
  </r>
  <r>
    <x v="13"/>
    <x v="1"/>
    <x v="0"/>
    <x v="3"/>
    <n v="6098.2377253211662"/>
  </r>
  <r>
    <x v="13"/>
    <x v="1"/>
    <x v="0"/>
    <x v="4"/>
    <n v="1244.8748819616058"/>
  </r>
  <r>
    <x v="13"/>
    <x v="1"/>
    <x v="0"/>
    <x v="5"/>
    <n v="930550.64100000006"/>
  </r>
  <r>
    <x v="13"/>
    <x v="1"/>
    <x v="1"/>
    <x v="0"/>
    <n v="6.5617256770045334"/>
  </r>
  <r>
    <x v="13"/>
    <x v="1"/>
    <x v="1"/>
    <x v="1"/>
    <n v="471.82646251258154"/>
  </r>
  <r>
    <x v="13"/>
    <x v="1"/>
    <x v="1"/>
    <x v="3"/>
    <n v="823.66044957357269"/>
  </r>
  <r>
    <x v="13"/>
    <x v="1"/>
    <x v="1"/>
    <x v="4"/>
    <n v="280.70987453358509"/>
  </r>
  <r>
    <x v="13"/>
    <x v="1"/>
    <x v="2"/>
    <x v="0"/>
    <n v="3490.0568016274269"/>
  </r>
  <r>
    <x v="13"/>
    <x v="1"/>
    <x v="2"/>
    <x v="1"/>
    <n v="1348.4710826656062"/>
  </r>
  <r>
    <x v="13"/>
    <x v="1"/>
    <x v="2"/>
    <x v="6"/>
    <n v="12090.93"/>
  </r>
  <r>
    <x v="13"/>
    <x v="1"/>
    <x v="2"/>
    <x v="2"/>
    <n v="1128070.29"/>
  </r>
  <r>
    <x v="13"/>
    <x v="1"/>
    <x v="2"/>
    <x v="3"/>
    <n v="13666.489800185222"/>
  </r>
  <r>
    <x v="13"/>
    <x v="1"/>
    <x v="2"/>
    <x v="4"/>
    <n v="769.5801711586771"/>
  </r>
  <r>
    <x v="13"/>
    <x v="1"/>
    <x v="2"/>
    <x v="7"/>
    <n v="13047.009999999998"/>
  </r>
  <r>
    <x v="13"/>
    <x v="1"/>
    <x v="2"/>
    <x v="8"/>
    <n v="164310.26999999999"/>
  </r>
  <r>
    <x v="13"/>
    <x v="1"/>
    <x v="2"/>
    <x v="5"/>
    <n v="828017.34250999999"/>
  </r>
  <r>
    <x v="13"/>
    <x v="1"/>
    <x v="3"/>
    <x v="1"/>
    <n v="3748.7345807564761"/>
  </r>
  <r>
    <x v="13"/>
    <x v="1"/>
    <x v="4"/>
    <x v="0"/>
    <n v="68.51063425107202"/>
  </r>
  <r>
    <x v="13"/>
    <x v="1"/>
    <x v="4"/>
    <x v="1"/>
    <n v="0"/>
  </r>
  <r>
    <x v="13"/>
    <x v="1"/>
    <x v="4"/>
    <x v="2"/>
    <n v="71104.232809999987"/>
  </r>
  <r>
    <x v="13"/>
    <x v="1"/>
    <x v="4"/>
    <x v="3"/>
    <n v="2187.8345479710988"/>
  </r>
  <r>
    <x v="13"/>
    <x v="1"/>
    <x v="4"/>
    <x v="5"/>
    <n v="63993.809520000003"/>
  </r>
  <r>
    <x v="13"/>
    <x v="1"/>
    <x v="5"/>
    <x v="0"/>
    <n v="6376.6526270220811"/>
  </r>
  <r>
    <x v="13"/>
    <x v="1"/>
    <x v="5"/>
    <x v="1"/>
    <n v="518937.88194785145"/>
  </r>
  <r>
    <x v="13"/>
    <x v="1"/>
    <x v="5"/>
    <x v="4"/>
    <n v="296941.80507234606"/>
  </r>
  <r>
    <x v="13"/>
    <x v="1"/>
    <x v="5"/>
    <x v="5"/>
    <n v="204630.07226000002"/>
  </r>
  <r>
    <x v="13"/>
    <x v="1"/>
    <x v="6"/>
    <x v="0"/>
    <n v="5774.7378655683524"/>
  </r>
  <r>
    <x v="14"/>
    <x v="0"/>
    <x v="0"/>
    <x v="0"/>
    <n v="0"/>
  </r>
  <r>
    <x v="14"/>
    <x v="0"/>
    <x v="0"/>
    <x v="1"/>
    <n v="659.88252"/>
  </r>
  <r>
    <x v="14"/>
    <x v="0"/>
    <x v="0"/>
    <x v="2"/>
    <n v="31333.067609999991"/>
  </r>
  <r>
    <x v="14"/>
    <x v="0"/>
    <x v="0"/>
    <x v="3"/>
    <n v="1700.3558438515824"/>
  </r>
  <r>
    <x v="14"/>
    <x v="0"/>
    <x v="0"/>
    <x v="4"/>
    <n v="494.95106625792602"/>
  </r>
  <r>
    <x v="14"/>
    <x v="0"/>
    <x v="0"/>
    <x v="5"/>
    <n v="36261.52693"/>
  </r>
  <r>
    <x v="14"/>
    <x v="0"/>
    <x v="1"/>
    <x v="0"/>
    <n v="0.49398542504703036"/>
  </r>
  <r>
    <x v="14"/>
    <x v="0"/>
    <x v="1"/>
    <x v="1"/>
    <n v="33.330000000000005"/>
  </r>
  <r>
    <x v="14"/>
    <x v="0"/>
    <x v="1"/>
    <x v="3"/>
    <n v="36.280741595218885"/>
  </r>
  <r>
    <x v="14"/>
    <x v="0"/>
    <x v="1"/>
    <x v="4"/>
    <n v="21.84627508234335"/>
  </r>
  <r>
    <x v="14"/>
    <x v="0"/>
    <x v="2"/>
    <x v="0"/>
    <n v="958.47352308244876"/>
  </r>
  <r>
    <x v="14"/>
    <x v="0"/>
    <x v="2"/>
    <x v="1"/>
    <n v="289.30499000000003"/>
  </r>
  <r>
    <x v="14"/>
    <x v="0"/>
    <x v="2"/>
    <x v="6"/>
    <n v="17998.168091699801"/>
  </r>
  <r>
    <x v="14"/>
    <x v="0"/>
    <x v="2"/>
    <x v="2"/>
    <n v="68855.894590000011"/>
  </r>
  <r>
    <x v="14"/>
    <x v="0"/>
    <x v="2"/>
    <x v="3"/>
    <n v="4124.9509132117382"/>
  </r>
  <r>
    <x v="14"/>
    <x v="0"/>
    <x v="2"/>
    <x v="4"/>
    <n v="194.17914677219761"/>
  </r>
  <r>
    <x v="14"/>
    <x v="0"/>
    <x v="2"/>
    <x v="7"/>
    <n v="2507.9836025765389"/>
  </r>
  <r>
    <x v="14"/>
    <x v="0"/>
    <x v="2"/>
    <x v="8"/>
    <n v="72940.958480000001"/>
  </r>
  <r>
    <x v="14"/>
    <x v="0"/>
    <x v="2"/>
    <x v="5"/>
    <n v="31333.067609999991"/>
  </r>
  <r>
    <x v="14"/>
    <x v="0"/>
    <x v="3"/>
    <x v="1"/>
    <n v="28.195859999999996"/>
  </r>
  <r>
    <x v="14"/>
    <x v="0"/>
    <x v="4"/>
    <x v="0"/>
    <n v="8.1116502462955395"/>
  </r>
  <r>
    <x v="14"/>
    <x v="0"/>
    <x v="4"/>
    <x v="1"/>
    <n v="0"/>
  </r>
  <r>
    <x v="14"/>
    <x v="0"/>
    <x v="4"/>
    <x v="2"/>
    <n v="16182.493060000003"/>
  </r>
  <r>
    <x v="14"/>
    <x v="0"/>
    <x v="4"/>
    <x v="3"/>
    <n v="7818.2088462725105"/>
  </r>
  <r>
    <x v="14"/>
    <x v="0"/>
    <x v="4"/>
    <x v="5"/>
    <n v="14564.243739999998"/>
  </r>
  <r>
    <x v="14"/>
    <x v="0"/>
    <x v="5"/>
    <x v="0"/>
    <n v="5489.1489465175"/>
  </r>
  <r>
    <x v="14"/>
    <x v="0"/>
    <x v="5"/>
    <x v="1"/>
    <n v="87795.70938"/>
  </r>
  <r>
    <x v="14"/>
    <x v="0"/>
    <x v="5"/>
    <x v="4"/>
    <n v="58834.25351536338"/>
  </r>
  <r>
    <x v="14"/>
    <x v="0"/>
    <x v="5"/>
    <x v="5"/>
    <n v="34212.616959999999"/>
  </r>
  <r>
    <x v="14"/>
    <x v="0"/>
    <x v="6"/>
    <x v="0"/>
    <n v="637.6718073094803"/>
  </r>
  <r>
    <x v="14"/>
    <x v="1"/>
    <x v="0"/>
    <x v="0"/>
    <n v="0"/>
  </r>
  <r>
    <x v="14"/>
    <x v="1"/>
    <x v="0"/>
    <x v="1"/>
    <n v="728.12729000000002"/>
  </r>
  <r>
    <x v="14"/>
    <x v="1"/>
    <x v="0"/>
    <x v="2"/>
    <n v="20541.601070000001"/>
  </r>
  <r>
    <x v="14"/>
    <x v="1"/>
    <x v="0"/>
    <x v="3"/>
    <n v="1697.6378305252035"/>
  </r>
  <r>
    <x v="14"/>
    <x v="1"/>
    <x v="0"/>
    <x v="4"/>
    <n v="470.90139216061374"/>
  </r>
  <r>
    <x v="14"/>
    <x v="1"/>
    <x v="0"/>
    <x v="5"/>
    <n v="24817.600989999999"/>
  </r>
  <r>
    <x v="14"/>
    <x v="1"/>
    <x v="1"/>
    <x v="0"/>
    <n v="0.49340542211975091"/>
  </r>
  <r>
    <x v="14"/>
    <x v="1"/>
    <x v="1"/>
    <x v="1"/>
    <n v="37.488479999999996"/>
  </r>
  <r>
    <x v="14"/>
    <x v="1"/>
    <x v="1"/>
    <x v="3"/>
    <n v="36.222746946920246"/>
  </r>
  <r>
    <x v="14"/>
    <x v="1"/>
    <x v="1"/>
    <x v="4"/>
    <n v="21.0117034923327"/>
  </r>
  <r>
    <x v="14"/>
    <x v="1"/>
    <x v="2"/>
    <x v="0"/>
    <n v="957.3481509137157"/>
  </r>
  <r>
    <x v="14"/>
    <x v="1"/>
    <x v="2"/>
    <x v="1"/>
    <n v="302.53365999999994"/>
  </r>
  <r>
    <x v="14"/>
    <x v="1"/>
    <x v="2"/>
    <x v="6"/>
    <n v="10202.973735840898"/>
  </r>
  <r>
    <x v="14"/>
    <x v="1"/>
    <x v="2"/>
    <x v="2"/>
    <n v="63569.545410000006"/>
  </r>
  <r>
    <x v="14"/>
    <x v="1"/>
    <x v="2"/>
    <x v="3"/>
    <n v="4111.6853601542462"/>
  </r>
  <r>
    <x v="14"/>
    <x v="1"/>
    <x v="2"/>
    <x v="4"/>
    <n v="179.51215787598088"/>
  </r>
  <r>
    <x v="14"/>
    <x v="1"/>
    <x v="2"/>
    <x v="7"/>
    <n v="1436.8196952287931"/>
  </r>
  <r>
    <x v="14"/>
    <x v="1"/>
    <x v="2"/>
    <x v="8"/>
    <n v="64556.940689999996"/>
  </r>
  <r>
    <x v="14"/>
    <x v="1"/>
    <x v="2"/>
    <x v="5"/>
    <n v="20541.601070000001"/>
  </r>
  <r>
    <x v="14"/>
    <x v="1"/>
    <x v="3"/>
    <x v="1"/>
    <n v="1022.84272"/>
  </r>
  <r>
    <x v="14"/>
    <x v="1"/>
    <x v="4"/>
    <x v="0"/>
    <n v="8.1021261173448327"/>
  </r>
  <r>
    <x v="14"/>
    <x v="1"/>
    <x v="4"/>
    <x v="1"/>
    <n v="0"/>
  </r>
  <r>
    <x v="14"/>
    <x v="1"/>
    <x v="4"/>
    <x v="2"/>
    <n v="16280.18641"/>
  </r>
  <r>
    <x v="14"/>
    <x v="1"/>
    <x v="4"/>
    <x v="3"/>
    <n v="7801.8620677713816"/>
  </r>
  <r>
    <x v="14"/>
    <x v="1"/>
    <x v="4"/>
    <x v="5"/>
    <n v="14652.16778"/>
  </r>
  <r>
    <x v="14"/>
    <x v="1"/>
    <x v="5"/>
    <x v="0"/>
    <n v="5482.6861312771152"/>
  </r>
  <r>
    <x v="14"/>
    <x v="1"/>
    <x v="5"/>
    <x v="1"/>
    <n v="94269.754560000001"/>
  </r>
  <r>
    <x v="14"/>
    <x v="1"/>
    <x v="5"/>
    <x v="4"/>
    <n v="54923.837744902892"/>
  </r>
  <r>
    <x v="14"/>
    <x v="1"/>
    <x v="5"/>
    <x v="5"/>
    <n v="40379.963080000001"/>
  </r>
  <r>
    <x v="14"/>
    <x v="1"/>
    <x v="6"/>
    <x v="0"/>
    <n v="636.92309794250298"/>
  </r>
  <r>
    <x v="15"/>
    <x v="0"/>
    <x v="0"/>
    <x v="0"/>
    <n v="0"/>
  </r>
  <r>
    <x v="15"/>
    <x v="0"/>
    <x v="0"/>
    <x v="1"/>
    <n v="308.71645293817613"/>
  </r>
  <r>
    <x v="15"/>
    <x v="0"/>
    <x v="0"/>
    <x v="2"/>
    <n v="21514.344829999998"/>
  </r>
  <r>
    <x v="15"/>
    <x v="0"/>
    <x v="0"/>
    <x v="3"/>
    <n v="55.137392557110168"/>
  </r>
  <r>
    <x v="15"/>
    <x v="0"/>
    <x v="0"/>
    <x v="4"/>
    <n v="237.89581939053735"/>
  </r>
  <r>
    <x v="15"/>
    <x v="0"/>
    <x v="0"/>
    <x v="5"/>
    <n v="42667.253629999999"/>
  </r>
  <r>
    <x v="15"/>
    <x v="0"/>
    <x v="1"/>
    <x v="0"/>
    <n v="9.0654283734176846E-2"/>
  </r>
  <r>
    <x v="15"/>
    <x v="0"/>
    <x v="1"/>
    <x v="1"/>
    <n v="92.788937918390417"/>
  </r>
  <r>
    <x v="15"/>
    <x v="0"/>
    <x v="1"/>
    <x v="3"/>
    <n v="19.269386071713917"/>
  </r>
  <r>
    <x v="15"/>
    <x v="0"/>
    <x v="1"/>
    <x v="4"/>
    <n v="75.385788094039199"/>
  </r>
  <r>
    <x v="15"/>
    <x v="0"/>
    <x v="2"/>
    <x v="0"/>
    <n v="0.8214994782056545"/>
  </r>
  <r>
    <x v="15"/>
    <x v="0"/>
    <x v="2"/>
    <x v="1"/>
    <n v="228.25175671501839"/>
  </r>
  <r>
    <x v="15"/>
    <x v="0"/>
    <x v="2"/>
    <x v="6"/>
    <n v="87275"/>
  </r>
  <r>
    <x v="15"/>
    <x v="0"/>
    <x v="2"/>
    <x v="2"/>
    <n v="72227.312470000004"/>
  </r>
  <r>
    <x v="15"/>
    <x v="0"/>
    <x v="2"/>
    <x v="3"/>
    <n v="174.4832213711762"/>
  </r>
  <r>
    <x v="15"/>
    <x v="0"/>
    <x v="2"/>
    <x v="4"/>
    <n v="146.10923736247889"/>
  </r>
  <r>
    <x v="15"/>
    <x v="0"/>
    <x v="2"/>
    <x v="7"/>
    <n v="94342"/>
  </r>
  <r>
    <x v="15"/>
    <x v="0"/>
    <x v="2"/>
    <x v="8"/>
    <n v="19063.000000000004"/>
  </r>
  <r>
    <x v="15"/>
    <x v="0"/>
    <x v="2"/>
    <x v="5"/>
    <n v="21514.344829999998"/>
  </r>
  <r>
    <x v="15"/>
    <x v="0"/>
    <x v="3"/>
    <x v="1"/>
    <n v="1812.7337525718342"/>
  </r>
  <r>
    <x v="15"/>
    <x v="0"/>
    <x v="4"/>
    <x v="0"/>
    <n v="6.3301248974358861"/>
  </r>
  <r>
    <x v="15"/>
    <x v="0"/>
    <x v="4"/>
    <x v="1"/>
    <n v="0"/>
  </r>
  <r>
    <x v="15"/>
    <x v="0"/>
    <x v="4"/>
    <x v="2"/>
    <n v="11675.291710000001"/>
  </r>
  <r>
    <x v="15"/>
    <x v="0"/>
    <x v="4"/>
    <x v="3"/>
    <n v="424.63999999999987"/>
  </r>
  <r>
    <x v="15"/>
    <x v="0"/>
    <x v="4"/>
    <x v="5"/>
    <n v="10507.762540000002"/>
  </r>
  <r>
    <x v="15"/>
    <x v="0"/>
    <x v="5"/>
    <x v="0"/>
    <n v="505.83015172192358"/>
  </r>
  <r>
    <x v="15"/>
    <x v="0"/>
    <x v="5"/>
    <x v="1"/>
    <n v="62586.509099856587"/>
  </r>
  <r>
    <x v="15"/>
    <x v="0"/>
    <x v="5"/>
    <x v="4"/>
    <n v="38439.609155152946"/>
  </r>
  <r>
    <x v="15"/>
    <x v="0"/>
    <x v="5"/>
    <x v="5"/>
    <n v="30727.588019999999"/>
  </r>
  <r>
    <x v="15"/>
    <x v="1"/>
    <x v="0"/>
    <x v="0"/>
    <n v="0"/>
  </r>
  <r>
    <x v="15"/>
    <x v="1"/>
    <x v="0"/>
    <x v="1"/>
    <n v="306.06367006019622"/>
  </r>
  <r>
    <x v="15"/>
    <x v="1"/>
    <x v="0"/>
    <x v="2"/>
    <n v="15660.80755"/>
  </r>
  <r>
    <x v="15"/>
    <x v="1"/>
    <x v="0"/>
    <x v="3"/>
    <n v="46.936519927665799"/>
  </r>
  <r>
    <x v="15"/>
    <x v="1"/>
    <x v="0"/>
    <x v="4"/>
    <n v="247.78068765021894"/>
  </r>
  <r>
    <x v="15"/>
    <x v="1"/>
    <x v="0"/>
    <x v="5"/>
    <n v="35646.433379999995"/>
  </r>
  <r>
    <x v="15"/>
    <x v="1"/>
    <x v="1"/>
    <x v="0"/>
    <n v="8.4820156170468591E-2"/>
  </r>
  <r>
    <x v="15"/>
    <x v="1"/>
    <x v="1"/>
    <x v="1"/>
    <n v="87.416158914104173"/>
  </r>
  <r>
    <x v="15"/>
    <x v="1"/>
    <x v="1"/>
    <x v="3"/>
    <n v="16.403329962169227"/>
  </r>
  <r>
    <x v="15"/>
    <x v="1"/>
    <x v="1"/>
    <x v="4"/>
    <n v="74.753003599410491"/>
  </r>
  <r>
    <x v="15"/>
    <x v="1"/>
    <x v="2"/>
    <x v="0"/>
    <n v="0.76844219978916151"/>
  </r>
  <r>
    <x v="15"/>
    <x v="1"/>
    <x v="2"/>
    <x v="1"/>
    <n v="227.10511823299268"/>
  </r>
  <r>
    <x v="15"/>
    <x v="1"/>
    <x v="2"/>
    <x v="6"/>
    <n v="86234.9"/>
  </r>
  <r>
    <x v="15"/>
    <x v="1"/>
    <x v="2"/>
    <x v="2"/>
    <n v="64782.008900000001"/>
  </r>
  <r>
    <x v="15"/>
    <x v="1"/>
    <x v="2"/>
    <x v="3"/>
    <n v="148.53186994544791"/>
  </r>
  <r>
    <x v="15"/>
    <x v="1"/>
    <x v="2"/>
    <x v="4"/>
    <n v="151.2225435825525"/>
  </r>
  <r>
    <x v="15"/>
    <x v="1"/>
    <x v="2"/>
    <x v="7"/>
    <n v="89490.059999999983"/>
  </r>
  <r>
    <x v="15"/>
    <x v="1"/>
    <x v="2"/>
    <x v="8"/>
    <n v="20103.940000000002"/>
  </r>
  <r>
    <x v="15"/>
    <x v="1"/>
    <x v="2"/>
    <x v="5"/>
    <n v="15660.80755"/>
  </r>
  <r>
    <x v="15"/>
    <x v="1"/>
    <x v="3"/>
    <x v="1"/>
    <n v="150.67434205003846"/>
  </r>
  <r>
    <x v="15"/>
    <x v="1"/>
    <x v="4"/>
    <x v="0"/>
    <n v="5.9213677993254255"/>
  </r>
  <r>
    <x v="15"/>
    <x v="1"/>
    <x v="4"/>
    <x v="1"/>
    <n v="0"/>
  </r>
  <r>
    <x v="15"/>
    <x v="1"/>
    <x v="4"/>
    <x v="2"/>
    <n v="11739.168899999999"/>
  </r>
  <r>
    <x v="15"/>
    <x v="1"/>
    <x v="4"/>
    <x v="3"/>
    <n v="419.34442550298809"/>
  </r>
  <r>
    <x v="15"/>
    <x v="1"/>
    <x v="4"/>
    <x v="5"/>
    <n v="10565.25202"/>
  </r>
  <r>
    <x v="15"/>
    <x v="1"/>
    <x v="5"/>
    <x v="0"/>
    <n v="473.15713366152323"/>
  </r>
  <r>
    <x v="15"/>
    <x v="1"/>
    <x v="5"/>
    <x v="1"/>
    <n v="62940.840710742676"/>
  </r>
  <r>
    <x v="15"/>
    <x v="1"/>
    <x v="5"/>
    <x v="4"/>
    <n v="39879.243765167812"/>
  </r>
  <r>
    <x v="15"/>
    <x v="1"/>
    <x v="5"/>
    <x v="5"/>
    <n v="30309.492419999999"/>
  </r>
  <r>
    <x v="16"/>
    <x v="0"/>
    <x v="0"/>
    <x v="0"/>
    <n v="0"/>
  </r>
  <r>
    <x v="16"/>
    <x v="0"/>
    <x v="0"/>
    <x v="1"/>
    <n v="955.9702894162042"/>
  </r>
  <r>
    <x v="16"/>
    <x v="0"/>
    <x v="0"/>
    <x v="2"/>
    <n v="48773.669779999997"/>
  </r>
  <r>
    <x v="16"/>
    <x v="0"/>
    <x v="0"/>
    <x v="3"/>
    <n v="235.29991800806741"/>
  </r>
  <r>
    <x v="16"/>
    <x v="0"/>
    <x v="0"/>
    <x v="4"/>
    <n v="1073.7940024729842"/>
  </r>
  <r>
    <x v="16"/>
    <x v="0"/>
    <x v="0"/>
    <x v="5"/>
    <n v="64165.457509999993"/>
  </r>
  <r>
    <x v="16"/>
    <x v="0"/>
    <x v="1"/>
    <x v="0"/>
    <n v="1.7360414334946539"/>
  </r>
  <r>
    <x v="16"/>
    <x v="0"/>
    <x v="1"/>
    <x v="1"/>
    <n v="47.647303228283938"/>
  </r>
  <r>
    <x v="16"/>
    <x v="0"/>
    <x v="1"/>
    <x v="3"/>
    <n v="32.524161701379221"/>
  </r>
  <r>
    <x v="16"/>
    <x v="0"/>
    <x v="1"/>
    <x v="4"/>
    <n v="46.282396416536116"/>
  </r>
  <r>
    <x v="16"/>
    <x v="0"/>
    <x v="2"/>
    <x v="0"/>
    <n v="2448.1155153620571"/>
  </r>
  <r>
    <x v="16"/>
    <x v="0"/>
    <x v="2"/>
    <x v="1"/>
    <n v="146.86345361313292"/>
  </r>
  <r>
    <x v="16"/>
    <x v="0"/>
    <x v="2"/>
    <x v="6"/>
    <n v="91878.000000000015"/>
  </r>
  <r>
    <x v="16"/>
    <x v="0"/>
    <x v="2"/>
    <x v="2"/>
    <n v="81459.458559999999"/>
  </r>
  <r>
    <x v="16"/>
    <x v="0"/>
    <x v="2"/>
    <x v="3"/>
    <n v="3850.257182948365"/>
  </r>
  <r>
    <x v="16"/>
    <x v="0"/>
    <x v="2"/>
    <x v="4"/>
    <n v="144.92275631591573"/>
  </r>
  <r>
    <x v="16"/>
    <x v="0"/>
    <x v="2"/>
    <x v="7"/>
    <n v="99591"/>
  </r>
  <r>
    <x v="16"/>
    <x v="0"/>
    <x v="2"/>
    <x v="5"/>
    <n v="48773.669779999997"/>
  </r>
  <r>
    <x v="16"/>
    <x v="0"/>
    <x v="3"/>
    <x v="1"/>
    <n v="57.238531834455557"/>
  </r>
  <r>
    <x v="16"/>
    <x v="0"/>
    <x v="4"/>
    <x v="0"/>
    <n v="18.973485870045337"/>
  </r>
  <r>
    <x v="16"/>
    <x v="0"/>
    <x v="4"/>
    <x v="1"/>
    <n v="0"/>
  </r>
  <r>
    <x v="16"/>
    <x v="0"/>
    <x v="4"/>
    <x v="2"/>
    <n v="11100.50079"/>
  </r>
  <r>
    <x v="16"/>
    <x v="0"/>
    <x v="4"/>
    <x v="3"/>
    <n v="519.52130231925639"/>
  </r>
  <r>
    <x v="16"/>
    <x v="0"/>
    <x v="4"/>
    <x v="5"/>
    <n v="9990.4507099999992"/>
  </r>
  <r>
    <x v="16"/>
    <x v="0"/>
    <x v="5"/>
    <x v="0"/>
    <n v="946.70659701394391"/>
  </r>
  <r>
    <x v="16"/>
    <x v="0"/>
    <x v="5"/>
    <x v="1"/>
    <n v="54553.960421907919"/>
  </r>
  <r>
    <x v="16"/>
    <x v="0"/>
    <x v="5"/>
    <x v="4"/>
    <n v="52643.70084479457"/>
  </r>
  <r>
    <x v="16"/>
    <x v="0"/>
    <x v="5"/>
    <x v="5"/>
    <n v="18404.051149999999"/>
  </r>
  <r>
    <x v="16"/>
    <x v="1"/>
    <x v="0"/>
    <x v="0"/>
    <n v="0"/>
  </r>
  <r>
    <x v="16"/>
    <x v="1"/>
    <x v="0"/>
    <x v="1"/>
    <n v="928.79233286481895"/>
  </r>
  <r>
    <x v="16"/>
    <x v="1"/>
    <x v="0"/>
    <x v="2"/>
    <n v="44408.985410000001"/>
  </r>
  <r>
    <x v="16"/>
    <x v="1"/>
    <x v="0"/>
    <x v="3"/>
    <n v="239.41226043838694"/>
  </r>
  <r>
    <x v="16"/>
    <x v="1"/>
    <x v="0"/>
    <x v="4"/>
    <n v="1070.0581400314379"/>
  </r>
  <r>
    <x v="16"/>
    <x v="1"/>
    <x v="0"/>
    <x v="5"/>
    <n v="58366.973239999992"/>
  </r>
  <r>
    <x v="16"/>
    <x v="1"/>
    <x v="1"/>
    <x v="0"/>
    <n v="1.7722547383452878"/>
  </r>
  <r>
    <x v="16"/>
    <x v="1"/>
    <x v="1"/>
    <x v="1"/>
    <n v="50.468813038080704"/>
  </r>
  <r>
    <x v="16"/>
    <x v="1"/>
    <x v="1"/>
    <x v="3"/>
    <n v="33.372711981639718"/>
  </r>
  <r>
    <x v="16"/>
    <x v="1"/>
    <x v="1"/>
    <x v="4"/>
    <n v="48.168735429073877"/>
  </r>
  <r>
    <x v="16"/>
    <x v="1"/>
    <x v="2"/>
    <x v="0"/>
    <n v="2169.8767082182512"/>
  </r>
  <r>
    <x v="16"/>
    <x v="1"/>
    <x v="2"/>
    <x v="1"/>
    <n v="155.97752933630289"/>
  </r>
  <r>
    <x v="16"/>
    <x v="1"/>
    <x v="2"/>
    <x v="6"/>
    <n v="100780.99999999999"/>
  </r>
  <r>
    <x v="16"/>
    <x v="1"/>
    <x v="2"/>
    <x v="2"/>
    <n v="71736.396569999997"/>
  </r>
  <r>
    <x v="16"/>
    <x v="1"/>
    <x v="2"/>
    <x v="3"/>
    <n v="3871.0969066980883"/>
  </r>
  <r>
    <x v="16"/>
    <x v="1"/>
    <x v="2"/>
    <x v="4"/>
    <n v="150.78718607607294"/>
  </r>
  <r>
    <x v="16"/>
    <x v="1"/>
    <x v="2"/>
    <x v="7"/>
    <n v="106074"/>
  </r>
  <r>
    <x v="16"/>
    <x v="1"/>
    <x v="2"/>
    <x v="5"/>
    <n v="44408.985410000001"/>
  </r>
  <r>
    <x v="16"/>
    <x v="1"/>
    <x v="3"/>
    <x v="1"/>
    <n v="116.54874854881841"/>
  </r>
  <r>
    <x v="16"/>
    <x v="1"/>
    <x v="4"/>
    <x v="0"/>
    <n v="19.369465006730529"/>
  </r>
  <r>
    <x v="16"/>
    <x v="1"/>
    <x v="4"/>
    <x v="1"/>
    <n v="0"/>
  </r>
  <r>
    <x v="16"/>
    <x v="1"/>
    <x v="4"/>
    <x v="2"/>
    <n v="8947.6977699999989"/>
  </r>
  <r>
    <x v="16"/>
    <x v="1"/>
    <x v="4"/>
    <x v="3"/>
    <n v="519.43567991569546"/>
  </r>
  <r>
    <x v="16"/>
    <x v="1"/>
    <x v="4"/>
    <x v="5"/>
    <n v="8052.9279999999999"/>
  </r>
  <r>
    <x v="16"/>
    <x v="1"/>
    <x v="5"/>
    <x v="0"/>
    <n v="1252.523501198134"/>
  </r>
  <r>
    <x v="16"/>
    <x v="1"/>
    <x v="5"/>
    <x v="1"/>
    <n v="56982.91257621198"/>
  </r>
  <r>
    <x v="16"/>
    <x v="1"/>
    <x v="5"/>
    <x v="4"/>
    <n v="54212.685938463415"/>
  </r>
  <r>
    <x v="16"/>
    <x v="1"/>
    <x v="5"/>
    <x v="5"/>
    <n v="14264.19311"/>
  </r>
  <r>
    <x v="17"/>
    <x v="0"/>
    <x v="0"/>
    <x v="0"/>
    <n v="0"/>
  </r>
  <r>
    <x v="17"/>
    <x v="0"/>
    <x v="0"/>
    <x v="1"/>
    <n v="1040.7059881656689"/>
  </r>
  <r>
    <x v="17"/>
    <x v="0"/>
    <x v="0"/>
    <x v="2"/>
    <n v="19948.13536"/>
  </r>
  <r>
    <x v="17"/>
    <x v="0"/>
    <x v="0"/>
    <x v="3"/>
    <n v="614.69794147960056"/>
  </r>
  <r>
    <x v="17"/>
    <x v="0"/>
    <x v="0"/>
    <x v="4"/>
    <n v="365.76111233063079"/>
  </r>
  <r>
    <x v="17"/>
    <x v="0"/>
    <x v="0"/>
    <x v="5"/>
    <n v="25692.986440000001"/>
  </r>
  <r>
    <x v="17"/>
    <x v="0"/>
    <x v="1"/>
    <x v="0"/>
    <n v="0.71936159254090259"/>
  </r>
  <r>
    <x v="17"/>
    <x v="0"/>
    <x v="1"/>
    <x v="1"/>
    <n v="143.51733918260888"/>
  </r>
  <r>
    <x v="17"/>
    <x v="0"/>
    <x v="1"/>
    <x v="3"/>
    <n v="145.16553641661412"/>
  </r>
  <r>
    <x v="17"/>
    <x v="0"/>
    <x v="1"/>
    <x v="4"/>
    <n v="44.466035615852"/>
  </r>
  <r>
    <x v="17"/>
    <x v="0"/>
    <x v="2"/>
    <x v="0"/>
    <n v="162.02646048616805"/>
  </r>
  <r>
    <x v="17"/>
    <x v="0"/>
    <x v="2"/>
    <x v="1"/>
    <n v="142.87732767022618"/>
  </r>
  <r>
    <x v="17"/>
    <x v="0"/>
    <x v="2"/>
    <x v="6"/>
    <n v="3321.0000000000009"/>
  </r>
  <r>
    <x v="17"/>
    <x v="0"/>
    <x v="2"/>
    <x v="2"/>
    <n v="84508.446399999986"/>
  </r>
  <r>
    <x v="17"/>
    <x v="0"/>
    <x v="2"/>
    <x v="3"/>
    <n v="603.20463231020528"/>
  </r>
  <r>
    <x v="17"/>
    <x v="0"/>
    <x v="2"/>
    <x v="4"/>
    <n v="59.874752565859147"/>
  </r>
  <r>
    <x v="17"/>
    <x v="0"/>
    <x v="2"/>
    <x v="7"/>
    <n v="2626.0000000000009"/>
  </r>
  <r>
    <x v="17"/>
    <x v="0"/>
    <x v="2"/>
    <x v="8"/>
    <n v="40660.715840000004"/>
  </r>
  <r>
    <x v="17"/>
    <x v="0"/>
    <x v="2"/>
    <x v="5"/>
    <n v="19948.13536"/>
  </r>
  <r>
    <x v="17"/>
    <x v="0"/>
    <x v="3"/>
    <x v="1"/>
    <n v="802.07035178772389"/>
  </r>
  <r>
    <x v="17"/>
    <x v="0"/>
    <x v="4"/>
    <x v="0"/>
    <n v="1.1766696219227306"/>
  </r>
  <r>
    <x v="17"/>
    <x v="0"/>
    <x v="4"/>
    <x v="1"/>
    <n v="0"/>
  </r>
  <r>
    <x v="17"/>
    <x v="0"/>
    <x v="4"/>
    <x v="2"/>
    <n v="19298.654809999996"/>
  </r>
  <r>
    <x v="17"/>
    <x v="0"/>
    <x v="4"/>
    <x v="3"/>
    <n v="194.17444079358205"/>
  </r>
  <r>
    <x v="17"/>
    <x v="0"/>
    <x v="4"/>
    <x v="5"/>
    <n v="17368.789320000003"/>
  </r>
  <r>
    <x v="17"/>
    <x v="0"/>
    <x v="5"/>
    <x v="0"/>
    <n v="288.77857524892744"/>
  </r>
  <r>
    <x v="17"/>
    <x v="0"/>
    <x v="5"/>
    <x v="1"/>
    <n v="83757.758993193769"/>
  </r>
  <r>
    <x v="17"/>
    <x v="0"/>
    <x v="5"/>
    <x v="4"/>
    <n v="33025.798099487663"/>
  </r>
  <r>
    <x v="17"/>
    <x v="0"/>
    <x v="5"/>
    <x v="5"/>
    <n v="60745.325429999983"/>
  </r>
  <r>
    <x v="17"/>
    <x v="0"/>
    <x v="6"/>
    <x v="0"/>
    <n v="771.36505685044233"/>
  </r>
  <r>
    <x v="17"/>
    <x v="1"/>
    <x v="0"/>
    <x v="0"/>
    <n v="0"/>
  </r>
  <r>
    <x v="17"/>
    <x v="1"/>
    <x v="0"/>
    <x v="1"/>
    <n v="1323.0621671839378"/>
  </r>
  <r>
    <x v="17"/>
    <x v="1"/>
    <x v="0"/>
    <x v="2"/>
    <n v="38959.886370000007"/>
  </r>
  <r>
    <x v="17"/>
    <x v="1"/>
    <x v="0"/>
    <x v="3"/>
    <n v="345.96214397435944"/>
  </r>
  <r>
    <x v="17"/>
    <x v="1"/>
    <x v="0"/>
    <x v="4"/>
    <n v="466.04856750905799"/>
  </r>
  <r>
    <x v="17"/>
    <x v="1"/>
    <x v="0"/>
    <x v="5"/>
    <n v="47215.305200000003"/>
  </r>
  <r>
    <x v="17"/>
    <x v="1"/>
    <x v="1"/>
    <x v="0"/>
    <n v="0.38934072959181537"/>
  </r>
  <r>
    <x v="17"/>
    <x v="1"/>
    <x v="1"/>
    <x v="1"/>
    <n v="183.89543652217253"/>
  </r>
  <r>
    <x v="17"/>
    <x v="1"/>
    <x v="1"/>
    <x v="3"/>
    <n v="81.701560102849342"/>
  </r>
  <r>
    <x v="17"/>
    <x v="1"/>
    <x v="1"/>
    <x v="4"/>
    <n v="57.740878165098295"/>
  </r>
  <r>
    <x v="17"/>
    <x v="1"/>
    <x v="2"/>
    <x v="0"/>
    <n v="109.54739295067282"/>
  </r>
  <r>
    <x v="17"/>
    <x v="1"/>
    <x v="2"/>
    <x v="1"/>
    <n v="159.09865027445218"/>
  </r>
  <r>
    <x v="17"/>
    <x v="1"/>
    <x v="2"/>
    <x v="6"/>
    <n v="4327.268641625019"/>
  </r>
  <r>
    <x v="17"/>
    <x v="1"/>
    <x v="2"/>
    <x v="2"/>
    <n v="110843.10531999997"/>
  </r>
  <r>
    <x v="17"/>
    <x v="1"/>
    <x v="2"/>
    <x v="3"/>
    <n v="351.39805256049351"/>
  </r>
  <r>
    <x v="17"/>
    <x v="1"/>
    <x v="2"/>
    <x v="4"/>
    <n v="67.920426290998563"/>
  </r>
  <r>
    <x v="17"/>
    <x v="1"/>
    <x v="2"/>
    <x v="7"/>
    <n v="3815.2408861873546"/>
  </r>
  <r>
    <x v="17"/>
    <x v="1"/>
    <x v="2"/>
    <x v="8"/>
    <n v="55062.910789999994"/>
  </r>
  <r>
    <x v="17"/>
    <x v="1"/>
    <x v="2"/>
    <x v="5"/>
    <n v="38959.886370000007"/>
  </r>
  <r>
    <x v="17"/>
    <x v="1"/>
    <x v="3"/>
    <x v="1"/>
    <n v="1374.0875804738785"/>
  </r>
  <r>
    <x v="17"/>
    <x v="1"/>
    <x v="4"/>
    <x v="0"/>
    <n v="0.6368568980223337"/>
  </r>
  <r>
    <x v="17"/>
    <x v="1"/>
    <x v="4"/>
    <x v="1"/>
    <n v="0"/>
  </r>
  <r>
    <x v="17"/>
    <x v="1"/>
    <x v="4"/>
    <x v="2"/>
    <n v="20258.723830000003"/>
  </r>
  <r>
    <x v="17"/>
    <x v="1"/>
    <x v="4"/>
    <x v="3"/>
    <n v="202.13986746229503"/>
  </r>
  <r>
    <x v="17"/>
    <x v="1"/>
    <x v="4"/>
    <x v="5"/>
    <n v="18232.851469999998"/>
  </r>
  <r>
    <x v="17"/>
    <x v="1"/>
    <x v="5"/>
    <x v="0"/>
    <n v="126.28180521705447"/>
  </r>
  <r>
    <x v="17"/>
    <x v="1"/>
    <x v="5"/>
    <x v="1"/>
    <n v="93122.896165545564"/>
  </r>
  <r>
    <x v="17"/>
    <x v="1"/>
    <x v="5"/>
    <x v="4"/>
    <n v="37873.510128034846"/>
  </r>
  <r>
    <x v="17"/>
    <x v="1"/>
    <x v="5"/>
    <x v="5"/>
    <n v="65653.672489999997"/>
  </r>
  <r>
    <x v="17"/>
    <x v="1"/>
    <x v="6"/>
    <x v="0"/>
    <n v="528.66596797594889"/>
  </r>
  <r>
    <x v="18"/>
    <x v="0"/>
    <x v="0"/>
    <x v="0"/>
    <n v="0"/>
  </r>
  <r>
    <x v="18"/>
    <x v="0"/>
    <x v="0"/>
    <x v="1"/>
    <n v="660.18660999999997"/>
  </r>
  <r>
    <x v="18"/>
    <x v="0"/>
    <x v="0"/>
    <x v="2"/>
    <n v="16843.820309999999"/>
  </r>
  <r>
    <x v="18"/>
    <x v="0"/>
    <x v="0"/>
    <x v="3"/>
    <n v="8.5291273000104439"/>
  </r>
  <r>
    <x v="18"/>
    <x v="0"/>
    <x v="0"/>
    <x v="4"/>
    <n v="308.48018999999999"/>
  </r>
  <r>
    <x v="18"/>
    <x v="0"/>
    <x v="0"/>
    <x v="5"/>
    <n v="19010.605699999996"/>
  </r>
  <r>
    <x v="18"/>
    <x v="0"/>
    <x v="1"/>
    <x v="1"/>
    <n v="0"/>
  </r>
  <r>
    <x v="18"/>
    <x v="0"/>
    <x v="2"/>
    <x v="0"/>
    <n v="8.3344570128916285E-4"/>
  </r>
  <r>
    <x v="18"/>
    <x v="0"/>
    <x v="2"/>
    <x v="1"/>
    <n v="34.767009999999999"/>
  </r>
  <r>
    <x v="18"/>
    <x v="0"/>
    <x v="2"/>
    <x v="2"/>
    <n v="62923.680499999988"/>
  </r>
  <r>
    <x v="18"/>
    <x v="0"/>
    <x v="2"/>
    <x v="3"/>
    <n v="2.473641582445155"/>
  </r>
  <r>
    <x v="18"/>
    <x v="0"/>
    <x v="2"/>
    <x v="4"/>
    <n v="15.48038"/>
  </r>
  <r>
    <x v="18"/>
    <x v="0"/>
    <x v="2"/>
    <x v="8"/>
    <n v="49156.137839999996"/>
  </r>
  <r>
    <x v="18"/>
    <x v="0"/>
    <x v="2"/>
    <x v="5"/>
    <n v="16843.820309999999"/>
  </r>
  <r>
    <x v="18"/>
    <x v="0"/>
    <x v="3"/>
    <x v="1"/>
    <n v="14589.406580000001"/>
  </r>
  <r>
    <x v="18"/>
    <x v="0"/>
    <x v="4"/>
    <x v="0"/>
    <n v="2.1495884946269359"/>
  </r>
  <r>
    <x v="18"/>
    <x v="0"/>
    <x v="4"/>
    <x v="1"/>
    <n v="0"/>
  </r>
  <r>
    <x v="18"/>
    <x v="0"/>
    <x v="4"/>
    <x v="2"/>
    <n v="16614.139640000001"/>
  </r>
  <r>
    <x v="18"/>
    <x v="0"/>
    <x v="4"/>
    <x v="3"/>
    <n v="177.58622476566799"/>
  </r>
  <r>
    <x v="18"/>
    <x v="0"/>
    <x v="4"/>
    <x v="5"/>
    <n v="14952.725649999998"/>
  </r>
  <r>
    <x v="18"/>
    <x v="0"/>
    <x v="5"/>
    <x v="0"/>
    <n v="144.18357297817076"/>
  </r>
  <r>
    <x v="18"/>
    <x v="0"/>
    <x v="5"/>
    <x v="1"/>
    <n v="42789.501239999998"/>
  </r>
  <r>
    <x v="18"/>
    <x v="0"/>
    <x v="5"/>
    <x v="4"/>
    <n v="18582.403870000002"/>
  </r>
  <r>
    <x v="18"/>
    <x v="0"/>
    <x v="5"/>
    <x v="5"/>
    <n v="45574.48878"/>
  </r>
  <r>
    <x v="18"/>
    <x v="1"/>
    <x v="0"/>
    <x v="0"/>
    <n v="0"/>
  </r>
  <r>
    <x v="18"/>
    <x v="1"/>
    <x v="0"/>
    <x v="1"/>
    <n v="656.95321999999999"/>
  </r>
  <r>
    <x v="18"/>
    <x v="1"/>
    <x v="0"/>
    <x v="2"/>
    <n v="16938.733289999996"/>
  </r>
  <r>
    <x v="18"/>
    <x v="1"/>
    <x v="0"/>
    <x v="3"/>
    <n v="8.7382700596746563"/>
  </r>
  <r>
    <x v="18"/>
    <x v="1"/>
    <x v="0"/>
    <x v="4"/>
    <n v="295.54142000000002"/>
  </r>
  <r>
    <x v="18"/>
    <x v="1"/>
    <x v="0"/>
    <x v="5"/>
    <n v="18248.981059999998"/>
  </r>
  <r>
    <x v="18"/>
    <x v="1"/>
    <x v="1"/>
    <x v="1"/>
    <n v="0"/>
  </r>
  <r>
    <x v="18"/>
    <x v="1"/>
    <x v="2"/>
    <x v="0"/>
    <n v="8.0463964552901425E-4"/>
  </r>
  <r>
    <x v="18"/>
    <x v="1"/>
    <x v="2"/>
    <x v="1"/>
    <n v="32.678620000000002"/>
  </r>
  <r>
    <x v="18"/>
    <x v="1"/>
    <x v="2"/>
    <x v="2"/>
    <n v="55787.309610000004"/>
  </r>
  <r>
    <x v="18"/>
    <x v="1"/>
    <x v="2"/>
    <x v="3"/>
    <n v="2.534192176275142"/>
  </r>
  <r>
    <x v="18"/>
    <x v="1"/>
    <x v="2"/>
    <x v="4"/>
    <n v="14.976799999999999"/>
  </r>
  <r>
    <x v="18"/>
    <x v="1"/>
    <x v="2"/>
    <x v="8"/>
    <n v="41768.625809999998"/>
  </r>
  <r>
    <x v="18"/>
    <x v="1"/>
    <x v="2"/>
    <x v="5"/>
    <n v="16938.733289999996"/>
  </r>
  <r>
    <x v="18"/>
    <x v="1"/>
    <x v="3"/>
    <x v="1"/>
    <n v="17803.018759999999"/>
  </r>
  <r>
    <x v="18"/>
    <x v="1"/>
    <x v="4"/>
    <x v="0"/>
    <n v="2.1261527124667108"/>
  </r>
  <r>
    <x v="18"/>
    <x v="1"/>
    <x v="4"/>
    <x v="1"/>
    <n v="0"/>
  </r>
  <r>
    <x v="18"/>
    <x v="1"/>
    <x v="4"/>
    <x v="2"/>
    <n v="14823.609169999998"/>
  </r>
  <r>
    <x v="18"/>
    <x v="1"/>
    <x v="4"/>
    <x v="3"/>
    <n v="169.64497622419501"/>
  </r>
  <r>
    <x v="18"/>
    <x v="1"/>
    <x v="4"/>
    <x v="5"/>
    <n v="13341.24826"/>
  </r>
  <r>
    <x v="18"/>
    <x v="1"/>
    <x v="5"/>
    <x v="0"/>
    <n v="142.60699341600275"/>
  </r>
  <r>
    <x v="18"/>
    <x v="1"/>
    <x v="5"/>
    <x v="1"/>
    <n v="39089.989020000001"/>
  </r>
  <r>
    <x v="18"/>
    <x v="1"/>
    <x v="5"/>
    <x v="4"/>
    <n v="17838.209859999999"/>
  </r>
  <r>
    <x v="18"/>
    <x v="1"/>
    <x v="5"/>
    <x v="5"/>
    <n v="39020.689449999998"/>
  </r>
  <r>
    <x v="19"/>
    <x v="0"/>
    <x v="0"/>
    <x v="0"/>
    <n v="0"/>
  </r>
  <r>
    <x v="19"/>
    <x v="0"/>
    <x v="0"/>
    <x v="1"/>
    <n v="2475.2936273496784"/>
  </r>
  <r>
    <x v="19"/>
    <x v="0"/>
    <x v="0"/>
    <x v="2"/>
    <n v="244305.95780000003"/>
  </r>
  <r>
    <x v="19"/>
    <x v="0"/>
    <x v="0"/>
    <x v="3"/>
    <n v="5851.334263733027"/>
  </r>
  <r>
    <x v="19"/>
    <x v="0"/>
    <x v="0"/>
    <x v="4"/>
    <n v="1292.1496720071439"/>
  </r>
  <r>
    <x v="19"/>
    <x v="0"/>
    <x v="0"/>
    <x v="5"/>
    <n v="242234.84861999995"/>
  </r>
  <r>
    <x v="19"/>
    <x v="0"/>
    <x v="1"/>
    <x v="0"/>
    <n v="1.7138332027111767"/>
  </r>
  <r>
    <x v="19"/>
    <x v="0"/>
    <x v="1"/>
    <x v="1"/>
    <n v="120.7375717673166"/>
  </r>
  <r>
    <x v="19"/>
    <x v="0"/>
    <x v="1"/>
    <x v="3"/>
    <n v="174.25550655622166"/>
  </r>
  <r>
    <x v="19"/>
    <x v="0"/>
    <x v="1"/>
    <x v="4"/>
    <n v="73.035616307128151"/>
  </r>
  <r>
    <x v="19"/>
    <x v="0"/>
    <x v="2"/>
    <x v="0"/>
    <n v="8192.2615322400216"/>
  </r>
  <r>
    <x v="19"/>
    <x v="0"/>
    <x v="2"/>
    <x v="1"/>
    <n v="1112.6769013380701"/>
  </r>
  <r>
    <x v="19"/>
    <x v="0"/>
    <x v="2"/>
    <x v="6"/>
    <n v="7019.92245"/>
  </r>
  <r>
    <x v="19"/>
    <x v="0"/>
    <x v="2"/>
    <x v="2"/>
    <n v="358642.19894999999"/>
  </r>
  <r>
    <x v="19"/>
    <x v="0"/>
    <x v="2"/>
    <x v="3"/>
    <n v="17353.814420133891"/>
  </r>
  <r>
    <x v="19"/>
    <x v="0"/>
    <x v="2"/>
    <x v="4"/>
    <n v="578.92157658692258"/>
  </r>
  <r>
    <x v="19"/>
    <x v="0"/>
    <x v="2"/>
    <x v="7"/>
    <n v="0"/>
  </r>
  <r>
    <x v="19"/>
    <x v="0"/>
    <x v="2"/>
    <x v="8"/>
    <n v="155314.31648000001"/>
  </r>
  <r>
    <x v="19"/>
    <x v="0"/>
    <x v="2"/>
    <x v="5"/>
    <n v="244305.95780000003"/>
  </r>
  <r>
    <x v="19"/>
    <x v="0"/>
    <x v="3"/>
    <x v="1"/>
    <n v="6948.8659030194622"/>
  </r>
  <r>
    <x v="19"/>
    <x v="0"/>
    <x v="4"/>
    <x v="0"/>
    <n v="109.34544624414525"/>
  </r>
  <r>
    <x v="19"/>
    <x v="0"/>
    <x v="4"/>
    <x v="1"/>
    <n v="0"/>
  </r>
  <r>
    <x v="19"/>
    <x v="0"/>
    <x v="4"/>
    <x v="2"/>
    <n v="48344.709640000001"/>
  </r>
  <r>
    <x v="19"/>
    <x v="0"/>
    <x v="4"/>
    <x v="3"/>
    <n v="10073.921777376758"/>
  </r>
  <r>
    <x v="19"/>
    <x v="0"/>
    <x v="4"/>
    <x v="5"/>
    <n v="43510.238680000002"/>
  </r>
  <r>
    <x v="19"/>
    <x v="0"/>
    <x v="5"/>
    <x v="0"/>
    <n v="7571.3201228849712"/>
  </r>
  <r>
    <x v="19"/>
    <x v="0"/>
    <x v="5"/>
    <x v="1"/>
    <n v="325392.93599652551"/>
  </r>
  <r>
    <x v="19"/>
    <x v="0"/>
    <x v="5"/>
    <x v="4"/>
    <n v="171695.65313509884"/>
  </r>
  <r>
    <x v="19"/>
    <x v="0"/>
    <x v="5"/>
    <x v="5"/>
    <n v="121241.82128999999"/>
  </r>
  <r>
    <x v="19"/>
    <x v="0"/>
    <x v="6"/>
    <x v="0"/>
    <n v="3187.7522980661388"/>
  </r>
  <r>
    <x v="19"/>
    <x v="1"/>
    <x v="0"/>
    <x v="0"/>
    <n v="0"/>
  </r>
  <r>
    <x v="19"/>
    <x v="1"/>
    <x v="0"/>
    <x v="1"/>
    <n v="2534.9657356299467"/>
  </r>
  <r>
    <x v="19"/>
    <x v="1"/>
    <x v="0"/>
    <x v="2"/>
    <n v="261776.08598999996"/>
  </r>
  <r>
    <x v="19"/>
    <x v="1"/>
    <x v="0"/>
    <x v="3"/>
    <n v="5873.9544431201057"/>
  </r>
  <r>
    <x v="19"/>
    <x v="1"/>
    <x v="0"/>
    <x v="4"/>
    <n v="1199.5916144975515"/>
  </r>
  <r>
    <x v="19"/>
    <x v="1"/>
    <x v="0"/>
    <x v="5"/>
    <n v="255307.82141"/>
  </r>
  <r>
    <x v="19"/>
    <x v="1"/>
    <x v="1"/>
    <x v="0"/>
    <n v="1.7368404950656935"/>
  </r>
  <r>
    <x v="19"/>
    <x v="1"/>
    <x v="1"/>
    <x v="1"/>
    <n v="116.59974679474624"/>
  </r>
  <r>
    <x v="19"/>
    <x v="1"/>
    <x v="1"/>
    <x v="3"/>
    <n v="177.25201700284561"/>
  </r>
  <r>
    <x v="19"/>
    <x v="1"/>
    <x v="1"/>
    <x v="4"/>
    <n v="66.914631264555197"/>
  </r>
  <r>
    <x v="19"/>
    <x v="1"/>
    <x v="2"/>
    <x v="0"/>
    <n v="7664.8499501684691"/>
  </r>
  <r>
    <x v="19"/>
    <x v="1"/>
    <x v="2"/>
    <x v="1"/>
    <n v="1131.2102591419234"/>
  </r>
  <r>
    <x v="19"/>
    <x v="1"/>
    <x v="2"/>
    <x v="6"/>
    <n v="11522.19246"/>
  </r>
  <r>
    <x v="19"/>
    <x v="1"/>
    <x v="2"/>
    <x v="2"/>
    <n v="384236.63773999998"/>
  </r>
  <r>
    <x v="19"/>
    <x v="1"/>
    <x v="2"/>
    <x v="3"/>
    <n v="17270.847420974995"/>
  </r>
  <r>
    <x v="19"/>
    <x v="1"/>
    <x v="2"/>
    <x v="4"/>
    <n v="531.06461299560351"/>
  </r>
  <r>
    <x v="19"/>
    <x v="1"/>
    <x v="2"/>
    <x v="7"/>
    <n v="0"/>
  </r>
  <r>
    <x v="19"/>
    <x v="1"/>
    <x v="2"/>
    <x v="8"/>
    <n v="160815.70574"/>
  </r>
  <r>
    <x v="19"/>
    <x v="1"/>
    <x v="2"/>
    <x v="5"/>
    <n v="261776.08598999996"/>
  </r>
  <r>
    <x v="19"/>
    <x v="1"/>
    <x v="3"/>
    <x v="1"/>
    <n v="6140.2194687820511"/>
  </r>
  <r>
    <x v="19"/>
    <x v="1"/>
    <x v="4"/>
    <x v="0"/>
    <n v="110.81357062262256"/>
  </r>
  <r>
    <x v="19"/>
    <x v="1"/>
    <x v="4"/>
    <x v="1"/>
    <n v="0"/>
  </r>
  <r>
    <x v="19"/>
    <x v="1"/>
    <x v="4"/>
    <x v="2"/>
    <n v="46876.958749999998"/>
  </r>
  <r>
    <x v="19"/>
    <x v="1"/>
    <x v="4"/>
    <x v="3"/>
    <n v="10175.464500017457"/>
  </r>
  <r>
    <x v="19"/>
    <x v="1"/>
    <x v="4"/>
    <x v="5"/>
    <n v="42189.262860000003"/>
  </r>
  <r>
    <x v="19"/>
    <x v="1"/>
    <x v="5"/>
    <x v="0"/>
    <n v="8248.9258823897926"/>
  </r>
  <r>
    <x v="19"/>
    <x v="1"/>
    <x v="5"/>
    <x v="1"/>
    <n v="317861.3647896513"/>
  </r>
  <r>
    <x v="19"/>
    <x v="1"/>
    <x v="5"/>
    <x v="4"/>
    <n v="154986.17914124229"/>
  </r>
  <r>
    <x v="19"/>
    <x v="1"/>
    <x v="5"/>
    <x v="5"/>
    <n v="133616.51220999999"/>
  </r>
  <r>
    <x v="19"/>
    <x v="1"/>
    <x v="6"/>
    <x v="0"/>
    <n v="3089.7016308221623"/>
  </r>
  <r>
    <x v="20"/>
    <x v="0"/>
    <x v="0"/>
    <x v="0"/>
    <n v="0"/>
  </r>
  <r>
    <x v="20"/>
    <x v="0"/>
    <x v="0"/>
    <x v="1"/>
    <n v="614.32163950186714"/>
  </r>
  <r>
    <x v="20"/>
    <x v="0"/>
    <x v="0"/>
    <x v="2"/>
    <n v="19246.153049999994"/>
  </r>
  <r>
    <x v="20"/>
    <x v="0"/>
    <x v="0"/>
    <x v="3"/>
    <n v="0.67210187311542879"/>
  </r>
  <r>
    <x v="20"/>
    <x v="0"/>
    <x v="0"/>
    <x v="4"/>
    <n v="770.01483920419298"/>
  </r>
  <r>
    <x v="20"/>
    <x v="0"/>
    <x v="0"/>
    <x v="5"/>
    <n v="23135.908860000003"/>
  </r>
  <r>
    <x v="20"/>
    <x v="0"/>
    <x v="1"/>
    <x v="1"/>
    <n v="0"/>
  </r>
  <r>
    <x v="20"/>
    <x v="0"/>
    <x v="2"/>
    <x v="0"/>
    <n v="89.222544791048392"/>
  </r>
  <r>
    <x v="20"/>
    <x v="0"/>
    <x v="2"/>
    <x v="1"/>
    <n v="69.861804898513142"/>
  </r>
  <r>
    <x v="20"/>
    <x v="0"/>
    <x v="2"/>
    <x v="6"/>
    <n v="8587.7900000000009"/>
  </r>
  <r>
    <x v="20"/>
    <x v="0"/>
    <x v="2"/>
    <x v="2"/>
    <n v="41168.648269999998"/>
  </r>
  <r>
    <x v="20"/>
    <x v="0"/>
    <x v="2"/>
    <x v="3"/>
    <n v="124.77754212688458"/>
  </r>
  <r>
    <x v="20"/>
    <x v="0"/>
    <x v="2"/>
    <x v="4"/>
    <n v="80.309954569286433"/>
  </r>
  <r>
    <x v="20"/>
    <x v="0"/>
    <x v="2"/>
    <x v="7"/>
    <n v="2336.91"/>
  </r>
  <r>
    <x v="20"/>
    <x v="0"/>
    <x v="2"/>
    <x v="8"/>
    <n v="19332.660000000003"/>
  </r>
  <r>
    <x v="20"/>
    <x v="0"/>
    <x v="2"/>
    <x v="5"/>
    <n v="19246.153049999994"/>
  </r>
  <r>
    <x v="20"/>
    <x v="0"/>
    <x v="3"/>
    <x v="1"/>
    <n v="2532.1475749079641"/>
  </r>
  <r>
    <x v="20"/>
    <x v="0"/>
    <x v="4"/>
    <x v="0"/>
    <n v="1.8159396668764727"/>
  </r>
  <r>
    <x v="20"/>
    <x v="0"/>
    <x v="4"/>
    <x v="1"/>
    <n v="0"/>
  </r>
  <r>
    <x v="20"/>
    <x v="0"/>
    <x v="4"/>
    <x v="2"/>
    <n v="9244.9654900000005"/>
  </r>
  <r>
    <x v="20"/>
    <x v="0"/>
    <x v="4"/>
    <x v="3"/>
    <n v="146.64762399999975"/>
  </r>
  <r>
    <x v="20"/>
    <x v="0"/>
    <x v="4"/>
    <x v="5"/>
    <n v="8320.4689499999986"/>
  </r>
  <r>
    <x v="20"/>
    <x v="0"/>
    <x v="5"/>
    <x v="0"/>
    <n v="81.562801742573214"/>
  </r>
  <r>
    <x v="20"/>
    <x v="0"/>
    <x v="5"/>
    <x v="1"/>
    <n v="33130.328980691658"/>
  </r>
  <r>
    <x v="20"/>
    <x v="0"/>
    <x v="5"/>
    <x v="4"/>
    <n v="37683.30520622652"/>
  </r>
  <r>
    <x v="20"/>
    <x v="0"/>
    <x v="5"/>
    <x v="5"/>
    <n v="18957.235949999998"/>
  </r>
  <r>
    <x v="20"/>
    <x v="0"/>
    <x v="6"/>
    <x v="0"/>
    <n v="0"/>
  </r>
  <r>
    <x v="20"/>
    <x v="1"/>
    <x v="0"/>
    <x v="0"/>
    <n v="0"/>
  </r>
  <r>
    <x v="20"/>
    <x v="1"/>
    <x v="0"/>
    <x v="1"/>
    <n v="684.11820421098389"/>
  </r>
  <r>
    <x v="20"/>
    <x v="1"/>
    <x v="0"/>
    <x v="2"/>
    <n v="18753.070229999998"/>
  </r>
  <r>
    <x v="20"/>
    <x v="1"/>
    <x v="0"/>
    <x v="3"/>
    <n v="0.58624808712438226"/>
  </r>
  <r>
    <x v="20"/>
    <x v="1"/>
    <x v="0"/>
    <x v="4"/>
    <n v="774.03728664411619"/>
  </r>
  <r>
    <x v="20"/>
    <x v="1"/>
    <x v="0"/>
    <x v="5"/>
    <n v="22690.989440000001"/>
  </r>
  <r>
    <x v="20"/>
    <x v="1"/>
    <x v="1"/>
    <x v="1"/>
    <n v="0"/>
  </r>
  <r>
    <x v="20"/>
    <x v="1"/>
    <x v="2"/>
    <x v="0"/>
    <n v="83.431275473340804"/>
  </r>
  <r>
    <x v="20"/>
    <x v="1"/>
    <x v="2"/>
    <x v="1"/>
    <n v="72.154949788556621"/>
  </r>
  <r>
    <x v="20"/>
    <x v="1"/>
    <x v="2"/>
    <x v="6"/>
    <n v="6777.76"/>
  </r>
  <r>
    <x v="20"/>
    <x v="1"/>
    <x v="2"/>
    <x v="2"/>
    <n v="37026.84362"/>
  </r>
  <r>
    <x v="20"/>
    <x v="1"/>
    <x v="2"/>
    <x v="3"/>
    <n v="103.66028758934556"/>
  </r>
  <r>
    <x v="20"/>
    <x v="1"/>
    <x v="2"/>
    <x v="4"/>
    <n v="80.519063759041146"/>
  </r>
  <r>
    <x v="20"/>
    <x v="1"/>
    <x v="2"/>
    <x v="7"/>
    <n v="3317.9599999999996"/>
  </r>
  <r>
    <x v="20"/>
    <x v="1"/>
    <x v="2"/>
    <x v="8"/>
    <n v="15451.830000000002"/>
  </r>
  <r>
    <x v="20"/>
    <x v="1"/>
    <x v="2"/>
    <x v="5"/>
    <n v="18753.070229999998"/>
  </r>
  <r>
    <x v="20"/>
    <x v="1"/>
    <x v="3"/>
    <x v="1"/>
    <n v="4262.22912074737"/>
  </r>
  <r>
    <x v="20"/>
    <x v="1"/>
    <x v="4"/>
    <x v="0"/>
    <n v="1.6681691683679376"/>
  </r>
  <r>
    <x v="20"/>
    <x v="1"/>
    <x v="4"/>
    <x v="1"/>
    <n v="0"/>
  </r>
  <r>
    <x v="20"/>
    <x v="1"/>
    <x v="4"/>
    <x v="2"/>
    <n v="8944.2477500000005"/>
  </r>
  <r>
    <x v="20"/>
    <x v="1"/>
    <x v="4"/>
    <x v="3"/>
    <n v="147.43599832353027"/>
  </r>
  <r>
    <x v="20"/>
    <x v="1"/>
    <x v="4"/>
    <x v="5"/>
    <n v="8049.8229699999993"/>
  </r>
  <r>
    <x v="20"/>
    <x v="1"/>
    <x v="5"/>
    <x v="0"/>
    <n v="71.928258159577439"/>
  </r>
  <r>
    <x v="20"/>
    <x v="1"/>
    <x v="5"/>
    <x v="1"/>
    <n v="35481.45772525308"/>
  </r>
  <r>
    <x v="20"/>
    <x v="1"/>
    <x v="5"/>
    <x v="4"/>
    <n v="38067.643649596845"/>
  </r>
  <r>
    <x v="20"/>
    <x v="1"/>
    <x v="5"/>
    <x v="5"/>
    <n v="15230.278920000001"/>
  </r>
  <r>
    <x v="20"/>
    <x v="1"/>
    <x v="6"/>
    <x v="0"/>
    <n v="0"/>
  </r>
  <r>
    <x v="21"/>
    <x v="0"/>
    <x v="0"/>
    <x v="0"/>
    <n v="0"/>
  </r>
  <r>
    <x v="21"/>
    <x v="0"/>
    <x v="0"/>
    <x v="1"/>
    <n v="3.9776989897058894"/>
  </r>
  <r>
    <x v="21"/>
    <x v="0"/>
    <x v="0"/>
    <x v="2"/>
    <n v="151.13083"/>
  </r>
  <r>
    <x v="21"/>
    <x v="0"/>
    <x v="0"/>
    <x v="3"/>
    <n v="1.371306966276014"/>
  </r>
  <r>
    <x v="21"/>
    <x v="0"/>
    <x v="0"/>
    <x v="4"/>
    <n v="2.8689261226381859"/>
  </r>
  <r>
    <x v="21"/>
    <x v="0"/>
    <x v="0"/>
    <x v="5"/>
    <n v="189.99888999999996"/>
  </r>
  <r>
    <x v="21"/>
    <x v="0"/>
    <x v="1"/>
    <x v="1"/>
    <n v="0"/>
  </r>
  <r>
    <x v="21"/>
    <x v="0"/>
    <x v="2"/>
    <x v="0"/>
    <n v="31.003236145504395"/>
  </r>
  <r>
    <x v="21"/>
    <x v="0"/>
    <x v="2"/>
    <x v="1"/>
    <n v="4.0600824855740107"/>
  </r>
  <r>
    <x v="21"/>
    <x v="0"/>
    <x v="2"/>
    <x v="6"/>
    <n v="934.52567483223993"/>
  </r>
  <r>
    <x v="21"/>
    <x v="0"/>
    <x v="2"/>
    <x v="2"/>
    <n v="1149.5792200000001"/>
  </r>
  <r>
    <x v="21"/>
    <x v="0"/>
    <x v="2"/>
    <x v="3"/>
    <n v="21.48348519638537"/>
  </r>
  <r>
    <x v="21"/>
    <x v="0"/>
    <x v="2"/>
    <x v="4"/>
    <n v="3.0375658518327371"/>
  </r>
  <r>
    <x v="21"/>
    <x v="0"/>
    <x v="2"/>
    <x v="7"/>
    <n v="1963.1686408706032"/>
  </r>
  <r>
    <x v="21"/>
    <x v="0"/>
    <x v="2"/>
    <x v="5"/>
    <n v="151.13083"/>
  </r>
  <r>
    <x v="21"/>
    <x v="0"/>
    <x v="3"/>
    <x v="1"/>
    <n v="11.782610340071189"/>
  </r>
  <r>
    <x v="21"/>
    <x v="0"/>
    <x v="4"/>
    <x v="0"/>
    <n v="0.26205448418892541"/>
  </r>
  <r>
    <x v="21"/>
    <x v="0"/>
    <x v="4"/>
    <x v="1"/>
    <n v="0"/>
  </r>
  <r>
    <x v="21"/>
    <x v="0"/>
    <x v="4"/>
    <x v="2"/>
    <n v="276.56716999999992"/>
  </r>
  <r>
    <x v="21"/>
    <x v="0"/>
    <x v="4"/>
    <x v="3"/>
    <n v="22.946677130533899"/>
  </r>
  <r>
    <x v="21"/>
    <x v="0"/>
    <x v="4"/>
    <x v="5"/>
    <n v="248.91046000000003"/>
  </r>
  <r>
    <x v="21"/>
    <x v="0"/>
    <x v="5"/>
    <x v="0"/>
    <n v="4.960626792495666"/>
  </r>
  <r>
    <x v="21"/>
    <x v="0"/>
    <x v="5"/>
    <x v="1"/>
    <n v="1786.9721162437345"/>
  </r>
  <r>
    <x v="21"/>
    <x v="0"/>
    <x v="5"/>
    <x v="4"/>
    <n v="1302.0239837518905"/>
  </r>
  <r>
    <x v="21"/>
    <x v="0"/>
    <x v="5"/>
    <x v="5"/>
    <n v="987.23705999999993"/>
  </r>
  <r>
    <x v="21"/>
    <x v="1"/>
    <x v="0"/>
    <x v="0"/>
    <n v="0"/>
  </r>
  <r>
    <x v="21"/>
    <x v="1"/>
    <x v="0"/>
    <x v="1"/>
    <n v="4.5301653018351864"/>
  </r>
  <r>
    <x v="21"/>
    <x v="1"/>
    <x v="0"/>
    <x v="2"/>
    <n v="206.74863999999999"/>
  </r>
  <r>
    <x v="21"/>
    <x v="1"/>
    <x v="0"/>
    <x v="3"/>
    <n v="1.2709721125443709"/>
  </r>
  <r>
    <x v="21"/>
    <x v="1"/>
    <x v="0"/>
    <x v="4"/>
    <n v="2.8048334221429023"/>
  </r>
  <r>
    <x v="21"/>
    <x v="1"/>
    <x v="0"/>
    <x v="5"/>
    <n v="256.71096"/>
  </r>
  <r>
    <x v="21"/>
    <x v="1"/>
    <x v="1"/>
    <x v="1"/>
    <n v="0"/>
  </r>
  <r>
    <x v="21"/>
    <x v="1"/>
    <x v="2"/>
    <x v="0"/>
    <n v="30.135712512015669"/>
  </r>
  <r>
    <x v="21"/>
    <x v="1"/>
    <x v="2"/>
    <x v="1"/>
    <n v="4.4138513301726237"/>
  </r>
  <r>
    <x v="21"/>
    <x v="1"/>
    <x v="2"/>
    <x v="6"/>
    <n v="977.69752787387415"/>
  </r>
  <r>
    <x v="21"/>
    <x v="1"/>
    <x v="2"/>
    <x v="2"/>
    <n v="1100.6895499999998"/>
  </r>
  <r>
    <x v="21"/>
    <x v="1"/>
    <x v="2"/>
    <x v="3"/>
    <n v="21.621733476670929"/>
  </r>
  <r>
    <x v="21"/>
    <x v="1"/>
    <x v="2"/>
    <x v="4"/>
    <n v="2.9761841115113605"/>
  </r>
  <r>
    <x v="21"/>
    <x v="1"/>
    <x v="2"/>
    <x v="7"/>
    <n v="1992.8373371346779"/>
  </r>
  <r>
    <x v="21"/>
    <x v="1"/>
    <x v="2"/>
    <x v="5"/>
    <n v="206.74863999999999"/>
  </r>
  <r>
    <x v="21"/>
    <x v="1"/>
    <x v="3"/>
    <x v="1"/>
    <n v="0"/>
  </r>
  <r>
    <x v="21"/>
    <x v="1"/>
    <x v="4"/>
    <x v="0"/>
    <n v="0.26358001714786838"/>
  </r>
  <r>
    <x v="21"/>
    <x v="1"/>
    <x v="4"/>
    <x v="1"/>
    <n v="0"/>
  </r>
  <r>
    <x v="21"/>
    <x v="1"/>
    <x v="4"/>
    <x v="2"/>
    <n v="320.26330999999999"/>
  </r>
  <r>
    <x v="21"/>
    <x v="1"/>
    <x v="4"/>
    <x v="3"/>
    <n v="23.424391835807185"/>
  </r>
  <r>
    <x v="21"/>
    <x v="1"/>
    <x v="4"/>
    <x v="5"/>
    <n v="288.23696999999999"/>
  </r>
  <r>
    <x v="21"/>
    <x v="1"/>
    <x v="5"/>
    <x v="0"/>
    <n v="6.001314004183488"/>
  </r>
  <r>
    <x v="21"/>
    <x v="1"/>
    <x v="5"/>
    <x v="1"/>
    <n v="1927.4766214504655"/>
  </r>
  <r>
    <x v="21"/>
    <x v="1"/>
    <x v="5"/>
    <x v="4"/>
    <n v="1272.4287016290114"/>
  </r>
  <r>
    <x v="21"/>
    <x v="1"/>
    <x v="5"/>
    <x v="5"/>
    <n v="876.00492999999994"/>
  </r>
  <r>
    <x v="22"/>
    <x v="0"/>
    <x v="0"/>
    <x v="0"/>
    <n v="0"/>
  </r>
  <r>
    <x v="22"/>
    <x v="0"/>
    <x v="0"/>
    <x v="1"/>
    <n v="479.06805028293303"/>
  </r>
  <r>
    <x v="22"/>
    <x v="0"/>
    <x v="0"/>
    <x v="2"/>
    <n v="64871.41019000001"/>
  </r>
  <r>
    <x v="22"/>
    <x v="0"/>
    <x v="0"/>
    <x v="3"/>
    <n v="53.213167966489983"/>
  </r>
  <r>
    <x v="22"/>
    <x v="0"/>
    <x v="0"/>
    <x v="4"/>
    <n v="476.91272436570546"/>
  </r>
  <r>
    <x v="22"/>
    <x v="0"/>
    <x v="0"/>
    <x v="5"/>
    <n v="68652.560190000004"/>
  </r>
  <r>
    <x v="22"/>
    <x v="0"/>
    <x v="1"/>
    <x v="1"/>
    <n v="1.4086845299487092"/>
  </r>
  <r>
    <x v="22"/>
    <x v="0"/>
    <x v="1"/>
    <x v="2"/>
    <n v="85.804869999999994"/>
  </r>
  <r>
    <x v="22"/>
    <x v="0"/>
    <x v="1"/>
    <x v="4"/>
    <n v="1.2751657120514981"/>
  </r>
  <r>
    <x v="22"/>
    <x v="0"/>
    <x v="1"/>
    <x v="5"/>
    <n v="43.53014000000001"/>
  </r>
  <r>
    <x v="22"/>
    <x v="0"/>
    <x v="2"/>
    <x v="0"/>
    <n v="38.316375031966487"/>
  </r>
  <r>
    <x v="22"/>
    <x v="0"/>
    <x v="2"/>
    <x v="1"/>
    <n v="49.180721375116057"/>
  </r>
  <r>
    <x v="22"/>
    <x v="0"/>
    <x v="2"/>
    <x v="6"/>
    <n v="13604.000000000002"/>
  </r>
  <r>
    <x v="22"/>
    <x v="0"/>
    <x v="2"/>
    <x v="2"/>
    <n v="84345.679020000025"/>
  </r>
  <r>
    <x v="22"/>
    <x v="0"/>
    <x v="2"/>
    <x v="3"/>
    <n v="41.833832033510021"/>
  </r>
  <r>
    <x v="22"/>
    <x v="0"/>
    <x v="2"/>
    <x v="4"/>
    <n v="46.943280368457359"/>
  </r>
  <r>
    <x v="22"/>
    <x v="0"/>
    <x v="2"/>
    <x v="7"/>
    <n v="998.99999999999989"/>
  </r>
  <r>
    <x v="22"/>
    <x v="0"/>
    <x v="2"/>
    <x v="8"/>
    <n v="25647"/>
  </r>
  <r>
    <x v="22"/>
    <x v="0"/>
    <x v="2"/>
    <x v="5"/>
    <n v="64827.88005"/>
  </r>
  <r>
    <x v="22"/>
    <x v="0"/>
    <x v="3"/>
    <x v="1"/>
    <n v="4634.9942052529104"/>
  </r>
  <r>
    <x v="22"/>
    <x v="0"/>
    <x v="4"/>
    <x v="0"/>
    <n v="0.68129067409616206"/>
  </r>
  <r>
    <x v="22"/>
    <x v="0"/>
    <x v="4"/>
    <x v="1"/>
    <n v="0"/>
  </r>
  <r>
    <x v="22"/>
    <x v="0"/>
    <x v="4"/>
    <x v="2"/>
    <n v="8101.0560400000004"/>
  </r>
  <r>
    <x v="22"/>
    <x v="0"/>
    <x v="4"/>
    <x v="3"/>
    <n v="78.467000000000368"/>
  </r>
  <r>
    <x v="22"/>
    <x v="0"/>
    <x v="4"/>
    <x v="5"/>
    <n v="7290.9504300000008"/>
  </r>
  <r>
    <x v="22"/>
    <x v="0"/>
    <x v="5"/>
    <x v="0"/>
    <n v="27.345416293938356"/>
  </r>
  <r>
    <x v="22"/>
    <x v="0"/>
    <x v="5"/>
    <x v="1"/>
    <n v="25033.348338559088"/>
  </r>
  <r>
    <x v="22"/>
    <x v="0"/>
    <x v="5"/>
    <x v="4"/>
    <n v="23373.868829553787"/>
  </r>
  <r>
    <x v="22"/>
    <x v="0"/>
    <x v="5"/>
    <x v="5"/>
    <n v="16589.029309999998"/>
  </r>
  <r>
    <x v="22"/>
    <x v="0"/>
    <x v="6"/>
    <x v="0"/>
    <n v="32.452178199998968"/>
  </r>
  <r>
    <x v="22"/>
    <x v="1"/>
    <x v="0"/>
    <x v="0"/>
    <n v="0"/>
  </r>
  <r>
    <x v="22"/>
    <x v="1"/>
    <x v="0"/>
    <x v="1"/>
    <n v="671.80920816690411"/>
  </r>
  <r>
    <x v="22"/>
    <x v="1"/>
    <x v="0"/>
    <x v="2"/>
    <n v="68170.969660000002"/>
  </r>
  <r>
    <x v="22"/>
    <x v="1"/>
    <x v="0"/>
    <x v="3"/>
    <n v="50.626436624081833"/>
  </r>
  <r>
    <x v="22"/>
    <x v="1"/>
    <x v="0"/>
    <x v="4"/>
    <n v="508.06037977472204"/>
  </r>
  <r>
    <x v="22"/>
    <x v="1"/>
    <x v="0"/>
    <x v="5"/>
    <n v="71953.405349999986"/>
  </r>
  <r>
    <x v="22"/>
    <x v="1"/>
    <x v="1"/>
    <x v="1"/>
    <n v="1.8453681580386931"/>
  </r>
  <r>
    <x v="22"/>
    <x v="1"/>
    <x v="1"/>
    <x v="2"/>
    <n v="102.63538000000001"/>
  </r>
  <r>
    <x v="22"/>
    <x v="1"/>
    <x v="1"/>
    <x v="4"/>
    <n v="1.466233469850019"/>
  </r>
  <r>
    <x v="22"/>
    <x v="1"/>
    <x v="1"/>
    <x v="5"/>
    <n v="52.068560000000005"/>
  </r>
  <r>
    <x v="22"/>
    <x v="1"/>
    <x v="2"/>
    <x v="0"/>
    <n v="38.548083062463697"/>
  </r>
  <r>
    <x v="22"/>
    <x v="1"/>
    <x v="2"/>
    <x v="1"/>
    <n v="70.534679113424019"/>
  </r>
  <r>
    <x v="22"/>
    <x v="1"/>
    <x v="2"/>
    <x v="6"/>
    <n v="11342.999999999998"/>
  </r>
  <r>
    <x v="22"/>
    <x v="1"/>
    <x v="2"/>
    <x v="2"/>
    <n v="83190.399260000006"/>
  </r>
  <r>
    <x v="22"/>
    <x v="1"/>
    <x v="2"/>
    <x v="3"/>
    <n v="39.800227009837236"/>
  </r>
  <r>
    <x v="22"/>
    <x v="1"/>
    <x v="2"/>
    <x v="4"/>
    <n v="50.281364078236869"/>
  </r>
  <r>
    <x v="22"/>
    <x v="1"/>
    <x v="2"/>
    <x v="7"/>
    <n v="890.00000000000011"/>
  </r>
  <r>
    <x v="22"/>
    <x v="1"/>
    <x v="2"/>
    <x v="8"/>
    <n v="22833.999999999996"/>
  </r>
  <r>
    <x v="22"/>
    <x v="1"/>
    <x v="2"/>
    <x v="5"/>
    <n v="68118.90112000001"/>
  </r>
  <r>
    <x v="22"/>
    <x v="1"/>
    <x v="3"/>
    <x v="1"/>
    <n v="3626.3236152921436"/>
  </r>
  <r>
    <x v="22"/>
    <x v="1"/>
    <x v="4"/>
    <x v="0"/>
    <n v="0.69995378452439927"/>
  </r>
  <r>
    <x v="22"/>
    <x v="1"/>
    <x v="4"/>
    <x v="1"/>
    <n v="0"/>
  </r>
  <r>
    <x v="22"/>
    <x v="1"/>
    <x v="4"/>
    <x v="2"/>
    <n v="7760.1003900000005"/>
  </r>
  <r>
    <x v="22"/>
    <x v="1"/>
    <x v="4"/>
    <x v="3"/>
    <n v="90.330336366080871"/>
  </r>
  <r>
    <x v="22"/>
    <x v="1"/>
    <x v="4"/>
    <x v="5"/>
    <n v="6984.0903500000004"/>
  </r>
  <r>
    <x v="22"/>
    <x v="1"/>
    <x v="5"/>
    <x v="0"/>
    <n v="29.622970037216778"/>
  </r>
  <r>
    <x v="22"/>
    <x v="1"/>
    <x v="5"/>
    <x v="1"/>
    <n v="36683.477129269493"/>
  </r>
  <r>
    <x v="22"/>
    <x v="1"/>
    <x v="5"/>
    <x v="4"/>
    <n v="24973.192022677191"/>
  </r>
  <r>
    <x v="22"/>
    <x v="1"/>
    <x v="5"/>
    <x v="5"/>
    <n v="12115.639349999999"/>
  </r>
  <r>
    <x v="22"/>
    <x v="1"/>
    <x v="6"/>
    <x v="0"/>
    <n v="32.630606778953279"/>
  </r>
  <r>
    <x v="23"/>
    <x v="0"/>
    <x v="0"/>
    <x v="2"/>
    <n v="12355.23547"/>
  </r>
  <r>
    <x v="23"/>
    <x v="0"/>
    <x v="0"/>
    <x v="5"/>
    <n v="6624.5221300000003"/>
  </r>
  <r>
    <x v="23"/>
    <x v="0"/>
    <x v="2"/>
    <x v="2"/>
    <n v="20919.608109999997"/>
  </r>
  <r>
    <x v="23"/>
    <x v="0"/>
    <x v="2"/>
    <x v="5"/>
    <n v="12355.23547"/>
  </r>
  <r>
    <x v="23"/>
    <x v="0"/>
    <x v="4"/>
    <x v="2"/>
    <n v="2651.9649399999998"/>
  </r>
  <r>
    <x v="23"/>
    <x v="0"/>
    <x v="4"/>
    <x v="5"/>
    <n v="2386.76845"/>
  </r>
  <r>
    <x v="23"/>
    <x v="0"/>
    <x v="5"/>
    <x v="5"/>
    <n v="14560.282450000002"/>
  </r>
  <r>
    <x v="23"/>
    <x v="1"/>
    <x v="0"/>
    <x v="2"/>
    <n v="10487.343120000001"/>
  </r>
  <r>
    <x v="23"/>
    <x v="1"/>
    <x v="0"/>
    <x v="5"/>
    <n v="5618.0448800000004"/>
  </r>
  <r>
    <x v="23"/>
    <x v="1"/>
    <x v="2"/>
    <x v="2"/>
    <n v="17321.739290000001"/>
  </r>
  <r>
    <x v="23"/>
    <x v="1"/>
    <x v="2"/>
    <x v="5"/>
    <n v="10487.343120000001"/>
  </r>
  <r>
    <x v="23"/>
    <x v="1"/>
    <x v="4"/>
    <x v="2"/>
    <n v="2430.5572499999998"/>
  </r>
  <r>
    <x v="23"/>
    <x v="1"/>
    <x v="4"/>
    <x v="5"/>
    <n v="2187.5015399999997"/>
  </r>
  <r>
    <x v="23"/>
    <x v="1"/>
    <x v="5"/>
    <x v="5"/>
    <n v="11946.75014"/>
  </r>
  <r>
    <x v="24"/>
    <x v="0"/>
    <x v="0"/>
    <x v="0"/>
    <n v="0"/>
  </r>
  <r>
    <x v="24"/>
    <x v="0"/>
    <x v="0"/>
    <x v="1"/>
    <n v="9.610850000000001"/>
  </r>
  <r>
    <x v="24"/>
    <x v="0"/>
    <x v="0"/>
    <x v="2"/>
    <n v="8726.9458900000009"/>
  </r>
  <r>
    <x v="24"/>
    <x v="0"/>
    <x v="0"/>
    <x v="3"/>
    <n v="18.966931928301683"/>
  </r>
  <r>
    <x v="24"/>
    <x v="0"/>
    <x v="0"/>
    <x v="4"/>
    <n v="6.4702200000000003"/>
  </r>
  <r>
    <x v="24"/>
    <x v="0"/>
    <x v="0"/>
    <x v="5"/>
    <n v="8022.0406800000001"/>
  </r>
  <r>
    <x v="24"/>
    <x v="0"/>
    <x v="1"/>
    <x v="0"/>
    <n v="0.32176180209138866"/>
  </r>
  <r>
    <x v="24"/>
    <x v="0"/>
    <x v="1"/>
    <x v="1"/>
    <n v="229.81277999999998"/>
  </r>
  <r>
    <x v="24"/>
    <x v="0"/>
    <x v="1"/>
    <x v="3"/>
    <n v="47.148357566615431"/>
  </r>
  <r>
    <x v="24"/>
    <x v="0"/>
    <x v="1"/>
    <x v="4"/>
    <n v="150.42833999999999"/>
  </r>
  <r>
    <x v="24"/>
    <x v="0"/>
    <x v="2"/>
    <x v="0"/>
    <n v="1.8081822635055056"/>
  </r>
  <r>
    <x v="24"/>
    <x v="0"/>
    <x v="2"/>
    <x v="1"/>
    <n v="59.116889999999998"/>
  </r>
  <r>
    <x v="24"/>
    <x v="0"/>
    <x v="2"/>
    <x v="6"/>
    <n v="1491.74532273714"/>
  </r>
  <r>
    <x v="24"/>
    <x v="0"/>
    <x v="2"/>
    <x v="2"/>
    <n v="14771.091810000002"/>
  </r>
  <r>
    <x v="24"/>
    <x v="0"/>
    <x v="2"/>
    <x v="3"/>
    <n v="264.91196649353355"/>
  </r>
  <r>
    <x v="24"/>
    <x v="0"/>
    <x v="2"/>
    <x v="4"/>
    <n v="40.565899999999999"/>
  </r>
  <r>
    <x v="24"/>
    <x v="0"/>
    <x v="2"/>
    <x v="7"/>
    <n v="8037.8304568154817"/>
  </r>
  <r>
    <x v="24"/>
    <x v="0"/>
    <x v="2"/>
    <x v="8"/>
    <n v="0"/>
  </r>
  <r>
    <x v="24"/>
    <x v="0"/>
    <x v="2"/>
    <x v="5"/>
    <n v="8726.9458900000009"/>
  </r>
  <r>
    <x v="24"/>
    <x v="0"/>
    <x v="3"/>
    <x v="1"/>
    <n v="377.97841"/>
  </r>
  <r>
    <x v="24"/>
    <x v="0"/>
    <x v="4"/>
    <x v="0"/>
    <n v="0.46613144309090893"/>
  </r>
  <r>
    <x v="24"/>
    <x v="0"/>
    <x v="4"/>
    <x v="1"/>
    <n v="0"/>
  </r>
  <r>
    <x v="24"/>
    <x v="0"/>
    <x v="4"/>
    <x v="2"/>
    <n v="3240.73441"/>
  </r>
  <r>
    <x v="24"/>
    <x v="0"/>
    <x v="4"/>
    <x v="3"/>
    <n v="30.792041074497302"/>
  </r>
  <r>
    <x v="24"/>
    <x v="0"/>
    <x v="4"/>
    <x v="5"/>
    <n v="2916.6610000000001"/>
  </r>
  <r>
    <x v="24"/>
    <x v="0"/>
    <x v="5"/>
    <x v="0"/>
    <n v="184.99956939158122"/>
  </r>
  <r>
    <x v="24"/>
    <x v="0"/>
    <x v="5"/>
    <x v="1"/>
    <n v="15860.282660000003"/>
  </r>
  <r>
    <x v="24"/>
    <x v="0"/>
    <x v="5"/>
    <x v="4"/>
    <n v="10917.86334"/>
  </r>
  <r>
    <x v="24"/>
    <x v="0"/>
    <x v="5"/>
    <x v="5"/>
    <n v="7073.1245400000007"/>
  </r>
  <r>
    <x v="24"/>
    <x v="1"/>
    <x v="0"/>
    <x v="0"/>
    <n v="0"/>
  </r>
  <r>
    <x v="24"/>
    <x v="1"/>
    <x v="0"/>
    <x v="1"/>
    <n v="8.9480000000000004"/>
  </r>
  <r>
    <x v="24"/>
    <x v="1"/>
    <x v="0"/>
    <x v="2"/>
    <n v="4435.9697100000003"/>
  </r>
  <r>
    <x v="24"/>
    <x v="1"/>
    <x v="0"/>
    <x v="3"/>
    <n v="19.042114494688704"/>
  </r>
  <r>
    <x v="24"/>
    <x v="1"/>
    <x v="0"/>
    <x v="4"/>
    <n v="6.0477999999999996"/>
  </r>
  <r>
    <x v="24"/>
    <x v="1"/>
    <x v="0"/>
    <x v="5"/>
    <n v="3827.6520199999995"/>
  </r>
  <r>
    <x v="24"/>
    <x v="1"/>
    <x v="1"/>
    <x v="0"/>
    <n v="0.32537306283135775"/>
  </r>
  <r>
    <x v="24"/>
    <x v="1"/>
    <x v="1"/>
    <x v="1"/>
    <n v="227.66185999999999"/>
  </r>
  <r>
    <x v="24"/>
    <x v="1"/>
    <x v="1"/>
    <x v="3"/>
    <n v="47.339366608335666"/>
  </r>
  <r>
    <x v="24"/>
    <x v="1"/>
    <x v="1"/>
    <x v="4"/>
    <n v="142.74705999999998"/>
  </r>
  <r>
    <x v="24"/>
    <x v="1"/>
    <x v="2"/>
    <x v="0"/>
    <n v="1.8286939542581742"/>
  </r>
  <r>
    <x v="24"/>
    <x v="1"/>
    <x v="2"/>
    <x v="1"/>
    <n v="48.557020000000001"/>
  </r>
  <r>
    <x v="24"/>
    <x v="1"/>
    <x v="2"/>
    <x v="6"/>
    <n v="1852.5648806552499"/>
  </r>
  <r>
    <x v="24"/>
    <x v="1"/>
    <x v="2"/>
    <x v="2"/>
    <n v="7741.4291199999989"/>
  </r>
  <r>
    <x v="24"/>
    <x v="1"/>
    <x v="2"/>
    <x v="3"/>
    <n v="265.98560179714116"/>
  </r>
  <r>
    <x v="24"/>
    <x v="1"/>
    <x v="2"/>
    <x v="4"/>
    <n v="35.660139999999998"/>
  </r>
  <r>
    <x v="24"/>
    <x v="1"/>
    <x v="2"/>
    <x v="7"/>
    <n v="4169.1780467797007"/>
  </r>
  <r>
    <x v="24"/>
    <x v="1"/>
    <x v="2"/>
    <x v="8"/>
    <n v="0"/>
  </r>
  <r>
    <x v="24"/>
    <x v="1"/>
    <x v="2"/>
    <x v="5"/>
    <n v="4435.9697100000003"/>
  </r>
  <r>
    <x v="24"/>
    <x v="1"/>
    <x v="3"/>
    <x v="1"/>
    <n v="1708.7011600000001"/>
  </r>
  <r>
    <x v="24"/>
    <x v="1"/>
    <x v="4"/>
    <x v="0"/>
    <n v="0.47140191927220898"/>
  </r>
  <r>
    <x v="24"/>
    <x v="1"/>
    <x v="4"/>
    <x v="1"/>
    <n v="0"/>
  </r>
  <r>
    <x v="24"/>
    <x v="1"/>
    <x v="4"/>
    <x v="2"/>
    <n v="2564.3913499999999"/>
  </r>
  <r>
    <x v="24"/>
    <x v="1"/>
    <x v="4"/>
    <x v="3"/>
    <n v="33.606790745766695"/>
  </r>
  <r>
    <x v="24"/>
    <x v="1"/>
    <x v="4"/>
    <x v="5"/>
    <n v="2307.9522000000002"/>
  </r>
  <r>
    <x v="24"/>
    <x v="1"/>
    <x v="5"/>
    <x v="0"/>
    <n v="187.07014572399623"/>
  </r>
  <r>
    <x v="24"/>
    <x v="1"/>
    <x v="5"/>
    <x v="1"/>
    <n v="12945.16804"/>
  </r>
  <r>
    <x v="24"/>
    <x v="1"/>
    <x v="5"/>
    <x v="4"/>
    <n v="9609.4118799999997"/>
  </r>
  <r>
    <x v="24"/>
    <x v="1"/>
    <x v="5"/>
    <x v="5"/>
    <n v="4170.2162499999995"/>
  </r>
  <r>
    <x v="25"/>
    <x v="0"/>
    <x v="0"/>
    <x v="1"/>
    <n v="0"/>
  </r>
  <r>
    <x v="25"/>
    <x v="0"/>
    <x v="0"/>
    <x v="3"/>
    <n v="1.2499999999999998"/>
  </r>
  <r>
    <x v="25"/>
    <x v="0"/>
    <x v="1"/>
    <x v="1"/>
    <n v="0"/>
  </r>
  <r>
    <x v="25"/>
    <x v="0"/>
    <x v="2"/>
    <x v="0"/>
    <n v="0.18462215578048635"/>
  </r>
  <r>
    <x v="25"/>
    <x v="0"/>
    <x v="2"/>
    <x v="1"/>
    <n v="6.1977458479709792E-2"/>
  </r>
  <r>
    <x v="25"/>
    <x v="0"/>
    <x v="2"/>
    <x v="2"/>
    <n v="48.568520000000007"/>
  </r>
  <r>
    <x v="25"/>
    <x v="0"/>
    <x v="2"/>
    <x v="4"/>
    <n v="3.0020949940677329E-2"/>
  </r>
  <r>
    <x v="25"/>
    <x v="0"/>
    <x v="3"/>
    <x v="1"/>
    <n v="0"/>
  </r>
  <r>
    <x v="25"/>
    <x v="0"/>
    <x v="4"/>
    <x v="0"/>
    <n v="3.8783936474833624E-3"/>
  </r>
  <r>
    <x v="25"/>
    <x v="0"/>
    <x v="4"/>
    <x v="1"/>
    <n v="0"/>
  </r>
  <r>
    <x v="25"/>
    <x v="0"/>
    <x v="4"/>
    <x v="2"/>
    <n v="23.915929999999996"/>
  </r>
  <r>
    <x v="25"/>
    <x v="0"/>
    <x v="4"/>
    <x v="3"/>
    <n v="37.159999999999989"/>
  </r>
  <r>
    <x v="25"/>
    <x v="0"/>
    <x v="4"/>
    <x v="5"/>
    <n v="21.524339999999999"/>
  </r>
  <r>
    <x v="25"/>
    <x v="0"/>
    <x v="5"/>
    <x v="0"/>
    <n v="7.788015009396293E-2"/>
  </r>
  <r>
    <x v="25"/>
    <x v="0"/>
    <x v="5"/>
    <x v="1"/>
    <n v="189.44802254152029"/>
  </r>
  <r>
    <x v="25"/>
    <x v="0"/>
    <x v="5"/>
    <x v="4"/>
    <n v="94.519979050059348"/>
  </r>
  <r>
    <x v="25"/>
    <x v="0"/>
    <x v="5"/>
    <x v="5"/>
    <n v="50.960120000000003"/>
  </r>
  <r>
    <x v="25"/>
    <x v="0"/>
    <x v="6"/>
    <x v="0"/>
    <n v="16.834564609682079"/>
  </r>
  <r>
    <x v="25"/>
    <x v="1"/>
    <x v="0"/>
    <x v="1"/>
    <n v="0"/>
  </r>
  <r>
    <x v="25"/>
    <x v="1"/>
    <x v="0"/>
    <x v="3"/>
    <n v="1.25486609571083"/>
  </r>
  <r>
    <x v="25"/>
    <x v="1"/>
    <x v="1"/>
    <x v="1"/>
    <n v="0"/>
  </r>
  <r>
    <x v="25"/>
    <x v="1"/>
    <x v="2"/>
    <x v="0"/>
    <n v="0.20051348518921097"/>
  </r>
  <r>
    <x v="25"/>
    <x v="1"/>
    <x v="2"/>
    <x v="1"/>
    <n v="5.6542734673452312E-2"/>
  </r>
  <r>
    <x v="25"/>
    <x v="1"/>
    <x v="2"/>
    <x v="2"/>
    <n v="36.428069999999998"/>
  </r>
  <r>
    <x v="25"/>
    <x v="1"/>
    <x v="2"/>
    <x v="4"/>
    <n v="2.7469380070724341E-2"/>
  </r>
  <r>
    <x v="25"/>
    <x v="1"/>
    <x v="3"/>
    <x v="1"/>
    <n v="0"/>
  </r>
  <r>
    <x v="25"/>
    <x v="1"/>
    <x v="4"/>
    <x v="0"/>
    <n v="4.2124863262156045E-3"/>
  </r>
  <r>
    <x v="25"/>
    <x v="1"/>
    <x v="4"/>
    <x v="1"/>
    <n v="0"/>
  </r>
  <r>
    <x v="25"/>
    <x v="1"/>
    <x v="4"/>
    <x v="2"/>
    <n v="30.85294"/>
  </r>
  <r>
    <x v="25"/>
    <x v="1"/>
    <x v="4"/>
    <x v="3"/>
    <n v="40.123724732560611"/>
  </r>
  <r>
    <x v="25"/>
    <x v="1"/>
    <x v="4"/>
    <x v="5"/>
    <n v="27.76764"/>
  </r>
  <r>
    <x v="25"/>
    <x v="1"/>
    <x v="5"/>
    <x v="0"/>
    <n v="8.4583521003409975E-2"/>
  </r>
  <r>
    <x v="25"/>
    <x v="1"/>
    <x v="5"/>
    <x v="1"/>
    <n v="172.54345726532654"/>
  </r>
  <r>
    <x v="25"/>
    <x v="1"/>
    <x v="5"/>
    <x v="4"/>
    <n v="86.082530619929273"/>
  </r>
  <r>
    <x v="25"/>
    <x v="1"/>
    <x v="5"/>
    <x v="5"/>
    <n v="39.513379999999998"/>
  </r>
  <r>
    <x v="25"/>
    <x v="1"/>
    <x v="6"/>
    <x v="0"/>
    <n v="17.931033562322995"/>
  </r>
  <r>
    <x v="26"/>
    <x v="0"/>
    <x v="0"/>
    <x v="0"/>
    <n v="0"/>
  </r>
  <r>
    <x v="26"/>
    <x v="0"/>
    <x v="0"/>
    <x v="1"/>
    <n v="587.77836437295105"/>
  </r>
  <r>
    <x v="26"/>
    <x v="0"/>
    <x v="0"/>
    <x v="2"/>
    <n v="16768.900270000002"/>
  </r>
  <r>
    <x v="26"/>
    <x v="0"/>
    <x v="0"/>
    <x v="3"/>
    <n v="374.4211169421207"/>
  </r>
  <r>
    <x v="26"/>
    <x v="0"/>
    <x v="0"/>
    <x v="4"/>
    <n v="385.15660819433532"/>
  </r>
  <r>
    <x v="26"/>
    <x v="0"/>
    <x v="0"/>
    <x v="5"/>
    <n v="30585.436719999998"/>
  </r>
  <r>
    <x v="26"/>
    <x v="0"/>
    <x v="1"/>
    <x v="0"/>
    <n v="4.6621734500420196E-3"/>
  </r>
  <r>
    <x v="26"/>
    <x v="0"/>
    <x v="1"/>
    <x v="1"/>
    <n v="8.2365531908913514"/>
  </r>
  <r>
    <x v="26"/>
    <x v="0"/>
    <x v="1"/>
    <x v="3"/>
    <n v="1.4573542827809314"/>
  </r>
  <r>
    <x v="26"/>
    <x v="0"/>
    <x v="1"/>
    <x v="4"/>
    <n v="6.4332686456639019"/>
  </r>
  <r>
    <x v="26"/>
    <x v="0"/>
    <x v="2"/>
    <x v="0"/>
    <n v="2636.7870069616306"/>
  </r>
  <r>
    <x v="26"/>
    <x v="0"/>
    <x v="2"/>
    <x v="1"/>
    <n v="21.539927732217379"/>
  </r>
  <r>
    <x v="26"/>
    <x v="0"/>
    <x v="2"/>
    <x v="6"/>
    <n v="70716.66"/>
  </r>
  <r>
    <x v="26"/>
    <x v="0"/>
    <x v="2"/>
    <x v="2"/>
    <n v="41354.05702"/>
  </r>
  <r>
    <x v="26"/>
    <x v="0"/>
    <x v="2"/>
    <x v="3"/>
    <n v="5882.6115287750963"/>
  </r>
  <r>
    <x v="26"/>
    <x v="0"/>
    <x v="2"/>
    <x v="4"/>
    <n v="15.286565400853821"/>
  </r>
  <r>
    <x v="26"/>
    <x v="0"/>
    <x v="2"/>
    <x v="7"/>
    <n v="0"/>
  </r>
  <r>
    <x v="26"/>
    <x v="0"/>
    <x v="2"/>
    <x v="8"/>
    <n v="68958.25999999998"/>
  </r>
  <r>
    <x v="26"/>
    <x v="0"/>
    <x v="2"/>
    <x v="5"/>
    <n v="16768.900270000002"/>
  </r>
  <r>
    <x v="26"/>
    <x v="0"/>
    <x v="3"/>
    <x v="1"/>
    <n v="0"/>
  </r>
  <r>
    <x v="26"/>
    <x v="0"/>
    <x v="4"/>
    <x v="0"/>
    <n v="2.609269290438117"/>
  </r>
  <r>
    <x v="26"/>
    <x v="0"/>
    <x v="4"/>
    <x v="1"/>
    <n v="0"/>
  </r>
  <r>
    <x v="26"/>
    <x v="0"/>
    <x v="4"/>
    <x v="2"/>
    <n v="3987.9095699999998"/>
  </r>
  <r>
    <x v="26"/>
    <x v="0"/>
    <x v="4"/>
    <x v="3"/>
    <n v="1247.798000000003"/>
  </r>
  <r>
    <x v="26"/>
    <x v="0"/>
    <x v="4"/>
    <x v="5"/>
    <n v="3589.1186399999997"/>
  </r>
  <r>
    <x v="26"/>
    <x v="0"/>
    <x v="5"/>
    <x v="0"/>
    <n v="79.720440955336983"/>
  </r>
  <r>
    <x v="26"/>
    <x v="0"/>
    <x v="5"/>
    <x v="1"/>
    <n v="24632.175154703935"/>
  </r>
  <r>
    <x v="26"/>
    <x v="0"/>
    <x v="5"/>
    <x v="4"/>
    <n v="16499.153557759146"/>
  </r>
  <r>
    <x v="26"/>
    <x v="0"/>
    <x v="5"/>
    <x v="5"/>
    <n v="11167.411259999997"/>
  </r>
  <r>
    <x v="26"/>
    <x v="0"/>
    <x v="6"/>
    <x v="0"/>
    <n v="2453.8667202305278"/>
  </r>
  <r>
    <x v="26"/>
    <x v="1"/>
    <x v="0"/>
    <x v="0"/>
    <n v="0"/>
  </r>
  <r>
    <x v="26"/>
    <x v="1"/>
    <x v="0"/>
    <x v="1"/>
    <n v="780.16429356858066"/>
  </r>
  <r>
    <x v="26"/>
    <x v="1"/>
    <x v="0"/>
    <x v="2"/>
    <n v="20506.439460000001"/>
  </r>
  <r>
    <x v="26"/>
    <x v="1"/>
    <x v="0"/>
    <x v="3"/>
    <n v="479.34797347620793"/>
  </r>
  <r>
    <x v="26"/>
    <x v="1"/>
    <x v="0"/>
    <x v="4"/>
    <n v="564.99347598310158"/>
  </r>
  <r>
    <x v="26"/>
    <x v="1"/>
    <x v="0"/>
    <x v="5"/>
    <n v="36914.437429999998"/>
  </r>
  <r>
    <x v="26"/>
    <x v="1"/>
    <x v="1"/>
    <x v="0"/>
    <n v="5.6228761101404694E-3"/>
  </r>
  <r>
    <x v="26"/>
    <x v="1"/>
    <x v="1"/>
    <x v="1"/>
    <n v="10.10486209955174"/>
  </r>
  <r>
    <x v="26"/>
    <x v="1"/>
    <x v="1"/>
    <x v="3"/>
    <n v="1.8562955250149837"/>
  </r>
  <r>
    <x v="26"/>
    <x v="1"/>
    <x v="1"/>
    <x v="4"/>
    <n v="9.0693272814874053"/>
  </r>
  <r>
    <x v="26"/>
    <x v="1"/>
    <x v="2"/>
    <x v="0"/>
    <n v="3347.6733720513262"/>
  </r>
  <r>
    <x v="26"/>
    <x v="1"/>
    <x v="2"/>
    <x v="1"/>
    <n v="27.041688746046091"/>
  </r>
  <r>
    <x v="26"/>
    <x v="1"/>
    <x v="2"/>
    <x v="6"/>
    <n v="70512.539999999979"/>
  </r>
  <r>
    <x v="26"/>
    <x v="1"/>
    <x v="2"/>
    <x v="2"/>
    <n v="49640.244689999992"/>
  </r>
  <r>
    <x v="26"/>
    <x v="1"/>
    <x v="2"/>
    <x v="3"/>
    <n v="7665.4470758818334"/>
  </r>
  <r>
    <x v="26"/>
    <x v="1"/>
    <x v="2"/>
    <x v="4"/>
    <n v="21.139319146040911"/>
  </r>
  <r>
    <x v="26"/>
    <x v="1"/>
    <x v="2"/>
    <x v="7"/>
    <n v="0"/>
  </r>
  <r>
    <x v="26"/>
    <x v="1"/>
    <x v="2"/>
    <x v="8"/>
    <n v="69498.78"/>
  </r>
  <r>
    <x v="26"/>
    <x v="1"/>
    <x v="2"/>
    <x v="5"/>
    <n v="20506.439460000001"/>
  </r>
  <r>
    <x v="26"/>
    <x v="1"/>
    <x v="3"/>
    <x v="1"/>
    <n v="0"/>
  </r>
  <r>
    <x v="26"/>
    <x v="1"/>
    <x v="4"/>
    <x v="0"/>
    <n v="3.1465530878197461"/>
  </r>
  <r>
    <x v="26"/>
    <x v="1"/>
    <x v="4"/>
    <x v="1"/>
    <n v="0"/>
  </r>
  <r>
    <x v="26"/>
    <x v="1"/>
    <x v="4"/>
    <x v="2"/>
    <n v="4920.8203700000004"/>
  </r>
  <r>
    <x v="26"/>
    <x v="1"/>
    <x v="4"/>
    <x v="3"/>
    <n v="1138.7273071860964"/>
  </r>
  <r>
    <x v="26"/>
    <x v="1"/>
    <x v="4"/>
    <x v="5"/>
    <n v="4428.7383500000005"/>
  </r>
  <r>
    <x v="26"/>
    <x v="1"/>
    <x v="5"/>
    <x v="0"/>
    <n v="131.91561073317339"/>
  </r>
  <r>
    <x v="26"/>
    <x v="1"/>
    <x v="5"/>
    <x v="1"/>
    <n v="31582.329155585823"/>
  </r>
  <r>
    <x v="26"/>
    <x v="1"/>
    <x v="5"/>
    <x v="4"/>
    <n v="23384.217877589366"/>
  </r>
  <r>
    <x v="26"/>
    <x v="1"/>
    <x v="5"/>
    <x v="5"/>
    <n v="13217.889290000001"/>
  </r>
  <r>
    <x v="26"/>
    <x v="1"/>
    <x v="6"/>
    <x v="0"/>
    <n v="3135.9554274615784"/>
  </r>
  <r>
    <x v="27"/>
    <x v="0"/>
    <x v="0"/>
    <x v="0"/>
    <n v="0"/>
  </r>
  <r>
    <x v="27"/>
    <x v="0"/>
    <x v="0"/>
    <x v="1"/>
    <n v="11891.894286000339"/>
  </r>
  <r>
    <x v="27"/>
    <x v="0"/>
    <x v="0"/>
    <x v="2"/>
    <n v="362291.17608"/>
  </r>
  <r>
    <x v="27"/>
    <x v="0"/>
    <x v="0"/>
    <x v="3"/>
    <n v="877.36287535276824"/>
  </r>
  <r>
    <x v="27"/>
    <x v="0"/>
    <x v="0"/>
    <x v="4"/>
    <n v="7353.0614923831936"/>
  </r>
  <r>
    <x v="27"/>
    <x v="0"/>
    <x v="0"/>
    <x v="5"/>
    <n v="391053.09538000007"/>
  </r>
  <r>
    <x v="27"/>
    <x v="0"/>
    <x v="1"/>
    <x v="0"/>
    <n v="2.1445125962240492E-3"/>
  </r>
  <r>
    <x v="27"/>
    <x v="0"/>
    <x v="1"/>
    <x v="1"/>
    <n v="5.2198240963113225"/>
  </r>
  <r>
    <x v="27"/>
    <x v="0"/>
    <x v="1"/>
    <x v="3"/>
    <n v="0.23421289432364953"/>
  </r>
  <r>
    <x v="27"/>
    <x v="0"/>
    <x v="1"/>
    <x v="4"/>
    <n v="2.5517587196071068"/>
  </r>
  <r>
    <x v="27"/>
    <x v="0"/>
    <x v="2"/>
    <x v="0"/>
    <n v="39.579344425920915"/>
  </r>
  <r>
    <x v="27"/>
    <x v="0"/>
    <x v="2"/>
    <x v="1"/>
    <n v="522.50052995953627"/>
  </r>
  <r>
    <x v="27"/>
    <x v="0"/>
    <x v="2"/>
    <x v="6"/>
    <n v="8773.2100000000009"/>
  </r>
  <r>
    <x v="27"/>
    <x v="0"/>
    <x v="2"/>
    <x v="2"/>
    <n v="653778.99809999997"/>
  </r>
  <r>
    <x v="27"/>
    <x v="0"/>
    <x v="2"/>
    <x v="3"/>
    <n v="1057.2958075477191"/>
  </r>
  <r>
    <x v="27"/>
    <x v="0"/>
    <x v="2"/>
    <x v="4"/>
    <n v="330.00900944060004"/>
  </r>
  <r>
    <x v="27"/>
    <x v="0"/>
    <x v="2"/>
    <x v="7"/>
    <n v="9683.7599999999984"/>
  </r>
  <r>
    <x v="27"/>
    <x v="0"/>
    <x v="2"/>
    <x v="8"/>
    <n v="337066.24000000005"/>
  </r>
  <r>
    <x v="27"/>
    <x v="0"/>
    <x v="2"/>
    <x v="5"/>
    <n v="362291.17608"/>
  </r>
  <r>
    <x v="27"/>
    <x v="0"/>
    <x v="3"/>
    <x v="1"/>
    <n v="73128.53669974384"/>
  </r>
  <r>
    <x v="27"/>
    <x v="0"/>
    <x v="4"/>
    <x v="0"/>
    <n v="1.0660427103332215"/>
  </r>
  <r>
    <x v="27"/>
    <x v="0"/>
    <x v="4"/>
    <x v="1"/>
    <n v="0"/>
  </r>
  <r>
    <x v="27"/>
    <x v="0"/>
    <x v="4"/>
    <x v="2"/>
    <n v="61208.751150000004"/>
  </r>
  <r>
    <x v="27"/>
    <x v="0"/>
    <x v="4"/>
    <x v="3"/>
    <n v="142.71740530517698"/>
  </r>
  <r>
    <x v="27"/>
    <x v="0"/>
    <x v="4"/>
    <x v="5"/>
    <n v="55087.876040000003"/>
  </r>
  <r>
    <x v="27"/>
    <x v="0"/>
    <x v="5"/>
    <x v="0"/>
    <n v="758.33484602640283"/>
  </r>
  <r>
    <x v="27"/>
    <x v="0"/>
    <x v="5"/>
    <x v="1"/>
    <n v="268088.69866019994"/>
  </r>
  <r>
    <x v="27"/>
    <x v="0"/>
    <x v="5"/>
    <x v="4"/>
    <n v="151035.3777394566"/>
  </r>
  <r>
    <x v="27"/>
    <x v="0"/>
    <x v="5"/>
    <x v="5"/>
    <n v="268846.77784"/>
  </r>
  <r>
    <x v="27"/>
    <x v="0"/>
    <x v="6"/>
    <x v="0"/>
    <n v="630.44864277357931"/>
  </r>
  <r>
    <x v="27"/>
    <x v="1"/>
    <x v="0"/>
    <x v="0"/>
    <n v="0"/>
  </r>
  <r>
    <x v="27"/>
    <x v="1"/>
    <x v="0"/>
    <x v="1"/>
    <n v="12283.278306911339"/>
  </r>
  <r>
    <x v="27"/>
    <x v="1"/>
    <x v="0"/>
    <x v="2"/>
    <n v="364266.68598000001"/>
  </r>
  <r>
    <x v="27"/>
    <x v="1"/>
    <x v="0"/>
    <x v="3"/>
    <n v="533.17593696759423"/>
  </r>
  <r>
    <x v="27"/>
    <x v="1"/>
    <x v="0"/>
    <x v="4"/>
    <n v="7507.6232096255444"/>
  </r>
  <r>
    <x v="27"/>
    <x v="1"/>
    <x v="0"/>
    <x v="5"/>
    <n v="392092.22389999992"/>
  </r>
  <r>
    <x v="27"/>
    <x v="1"/>
    <x v="1"/>
    <x v="0"/>
    <n v="1.4324656235943031E-3"/>
  </r>
  <r>
    <x v="27"/>
    <x v="1"/>
    <x v="1"/>
    <x v="1"/>
    <n v="5.7579460279005623"/>
  </r>
  <r>
    <x v="27"/>
    <x v="1"/>
    <x v="1"/>
    <x v="3"/>
    <n v="0.14236258045514449"/>
  </r>
  <r>
    <x v="27"/>
    <x v="1"/>
    <x v="1"/>
    <x v="4"/>
    <n v="2.4922823294006307"/>
  </r>
  <r>
    <x v="27"/>
    <x v="1"/>
    <x v="2"/>
    <x v="0"/>
    <n v="10.673277878358144"/>
  </r>
  <r>
    <x v="27"/>
    <x v="1"/>
    <x v="2"/>
    <x v="1"/>
    <n v="551.72136111172665"/>
  </r>
  <r>
    <x v="27"/>
    <x v="1"/>
    <x v="2"/>
    <x v="6"/>
    <n v="8540.0799999999981"/>
  </r>
  <r>
    <x v="27"/>
    <x v="1"/>
    <x v="2"/>
    <x v="2"/>
    <n v="643040.47608000005"/>
  </r>
  <r>
    <x v="27"/>
    <x v="1"/>
    <x v="2"/>
    <x v="3"/>
    <n v="246.71564644171025"/>
  </r>
  <r>
    <x v="27"/>
    <x v="1"/>
    <x v="2"/>
    <x v="4"/>
    <n v="332.2025517825312"/>
  </r>
  <r>
    <x v="27"/>
    <x v="1"/>
    <x v="2"/>
    <x v="7"/>
    <n v="9581.239999999998"/>
  </r>
  <r>
    <x v="27"/>
    <x v="1"/>
    <x v="2"/>
    <x v="8"/>
    <n v="328645.76000000001"/>
  </r>
  <r>
    <x v="27"/>
    <x v="1"/>
    <x v="2"/>
    <x v="5"/>
    <n v="364266.68598000001"/>
  </r>
  <r>
    <x v="27"/>
    <x v="1"/>
    <x v="3"/>
    <x v="1"/>
    <n v="110043.48515925709"/>
  </r>
  <r>
    <x v="27"/>
    <x v="1"/>
    <x v="4"/>
    <x v="0"/>
    <n v="0.70900590531090313"/>
  </r>
  <r>
    <x v="27"/>
    <x v="1"/>
    <x v="4"/>
    <x v="1"/>
    <n v="0"/>
  </r>
  <r>
    <x v="27"/>
    <x v="1"/>
    <x v="4"/>
    <x v="2"/>
    <n v="68246.04247"/>
  </r>
  <r>
    <x v="27"/>
    <x v="1"/>
    <x v="4"/>
    <x v="3"/>
    <n v="112.84836709354492"/>
  </r>
  <r>
    <x v="27"/>
    <x v="1"/>
    <x v="4"/>
    <x v="5"/>
    <n v="61421.438250000007"/>
  </r>
  <r>
    <x v="27"/>
    <x v="1"/>
    <x v="5"/>
    <x v="0"/>
    <n v="503.45288863674421"/>
  </r>
  <r>
    <x v="27"/>
    <x v="1"/>
    <x v="5"/>
    <x v="1"/>
    <n v="271665.56722669187"/>
  </r>
  <r>
    <x v="27"/>
    <x v="1"/>
    <x v="5"/>
    <x v="4"/>
    <n v="152018.68195626253"/>
  </r>
  <r>
    <x v="27"/>
    <x v="1"/>
    <x v="5"/>
    <x v="5"/>
    <n v="257772.85644"/>
  </r>
  <r>
    <x v="27"/>
    <x v="1"/>
    <x v="6"/>
    <x v="0"/>
    <n v="158.05370706781227"/>
  </r>
  <r>
    <x v="28"/>
    <x v="0"/>
    <x v="0"/>
    <x v="0"/>
    <n v="0"/>
  </r>
  <r>
    <x v="28"/>
    <x v="0"/>
    <x v="0"/>
    <x v="1"/>
    <n v="2388.6108775601324"/>
  </r>
  <r>
    <x v="28"/>
    <x v="0"/>
    <x v="0"/>
    <x v="2"/>
    <n v="128726.94072"/>
  </r>
  <r>
    <x v="28"/>
    <x v="0"/>
    <x v="0"/>
    <x v="3"/>
    <n v="344.51778776543756"/>
  </r>
  <r>
    <x v="28"/>
    <x v="0"/>
    <x v="0"/>
    <x v="4"/>
    <n v="1765.6736912134352"/>
  </r>
  <r>
    <x v="28"/>
    <x v="0"/>
    <x v="0"/>
    <x v="5"/>
    <n v="145796.10394"/>
  </r>
  <r>
    <x v="28"/>
    <x v="0"/>
    <x v="1"/>
    <x v="0"/>
    <n v="3.2710170005907785E-3"/>
  </r>
  <r>
    <x v="28"/>
    <x v="0"/>
    <x v="1"/>
    <x v="1"/>
    <n v="4.1062285839976331"/>
  </r>
  <r>
    <x v="28"/>
    <x v="0"/>
    <x v="1"/>
    <x v="3"/>
    <n v="1.9953630270054756"/>
  </r>
  <r>
    <x v="28"/>
    <x v="0"/>
    <x v="1"/>
    <x v="4"/>
    <n v="2.9559487193188962"/>
  </r>
  <r>
    <x v="28"/>
    <x v="0"/>
    <x v="2"/>
    <x v="0"/>
    <n v="6847.7171999396423"/>
  </r>
  <r>
    <x v="28"/>
    <x v="0"/>
    <x v="2"/>
    <x v="1"/>
    <n v="352.35323107207796"/>
  </r>
  <r>
    <x v="28"/>
    <x v="0"/>
    <x v="2"/>
    <x v="6"/>
    <n v="6145.9"/>
  </r>
  <r>
    <x v="28"/>
    <x v="0"/>
    <x v="2"/>
    <x v="2"/>
    <n v="202069.63679000002"/>
  </r>
  <r>
    <x v="28"/>
    <x v="0"/>
    <x v="2"/>
    <x v="3"/>
    <n v="7441.7508492075558"/>
  </r>
  <r>
    <x v="28"/>
    <x v="0"/>
    <x v="2"/>
    <x v="4"/>
    <n v="253.91888760320637"/>
  </r>
  <r>
    <x v="28"/>
    <x v="0"/>
    <x v="2"/>
    <x v="7"/>
    <n v="2758.4999999999995"/>
  </r>
  <r>
    <x v="28"/>
    <x v="0"/>
    <x v="2"/>
    <x v="8"/>
    <n v="56337.000000000007"/>
  </r>
  <r>
    <x v="28"/>
    <x v="0"/>
    <x v="2"/>
    <x v="5"/>
    <n v="128726.94072"/>
  </r>
  <r>
    <x v="28"/>
    <x v="0"/>
    <x v="3"/>
    <x v="1"/>
    <n v="4115.6805774657887"/>
  </r>
  <r>
    <x v="28"/>
    <x v="0"/>
    <x v="4"/>
    <x v="0"/>
    <n v="1.4069897159460989"/>
  </r>
  <r>
    <x v="28"/>
    <x v="0"/>
    <x v="4"/>
    <x v="1"/>
    <n v="0"/>
  </r>
  <r>
    <x v="28"/>
    <x v="0"/>
    <x v="4"/>
    <x v="2"/>
    <n v="27858.880559999998"/>
  </r>
  <r>
    <x v="28"/>
    <x v="0"/>
    <x v="4"/>
    <x v="3"/>
    <n v="1775.5129999999974"/>
  </r>
  <r>
    <x v="28"/>
    <x v="0"/>
    <x v="4"/>
    <x v="5"/>
    <n v="25072.9925"/>
  </r>
  <r>
    <x v="28"/>
    <x v="0"/>
    <x v="5"/>
    <x v="0"/>
    <n v="82.417942360610013"/>
  </r>
  <r>
    <x v="28"/>
    <x v="0"/>
    <x v="5"/>
    <x v="1"/>
    <n v="168059.84908531801"/>
  </r>
  <r>
    <x v="28"/>
    <x v="0"/>
    <x v="5"/>
    <x v="4"/>
    <n v="119948.45147246402"/>
  </r>
  <r>
    <x v="28"/>
    <x v="0"/>
    <x v="5"/>
    <x v="5"/>
    <n v="59059.420929999993"/>
  </r>
  <r>
    <x v="28"/>
    <x v="0"/>
    <x v="6"/>
    <x v="0"/>
    <n v="11.790508268156211"/>
  </r>
  <r>
    <x v="28"/>
    <x v="1"/>
    <x v="0"/>
    <x v="0"/>
    <n v="0"/>
  </r>
  <r>
    <x v="28"/>
    <x v="1"/>
    <x v="0"/>
    <x v="1"/>
    <n v="2487.0448333879121"/>
  </r>
  <r>
    <x v="28"/>
    <x v="1"/>
    <x v="0"/>
    <x v="2"/>
    <n v="210940.94669999997"/>
  </r>
  <r>
    <x v="28"/>
    <x v="1"/>
    <x v="0"/>
    <x v="3"/>
    <n v="340.35586728302241"/>
  </r>
  <r>
    <x v="28"/>
    <x v="1"/>
    <x v="0"/>
    <x v="4"/>
    <n v="2142.5245073131782"/>
  </r>
  <r>
    <x v="28"/>
    <x v="1"/>
    <x v="0"/>
    <x v="5"/>
    <n v="262361.06477999996"/>
  </r>
  <r>
    <x v="28"/>
    <x v="1"/>
    <x v="1"/>
    <x v="0"/>
    <n v="2.9757836898810816E-3"/>
  </r>
  <r>
    <x v="28"/>
    <x v="1"/>
    <x v="1"/>
    <x v="1"/>
    <n v="4.4871213581121818"/>
  </r>
  <r>
    <x v="28"/>
    <x v="1"/>
    <x v="1"/>
    <x v="3"/>
    <n v="1.9701355388708615"/>
  </r>
  <r>
    <x v="28"/>
    <x v="1"/>
    <x v="1"/>
    <x v="4"/>
    <n v="3.5636285533922711"/>
  </r>
  <r>
    <x v="28"/>
    <x v="1"/>
    <x v="2"/>
    <x v="0"/>
    <n v="6268.5872908812617"/>
  </r>
  <r>
    <x v="28"/>
    <x v="1"/>
    <x v="2"/>
    <x v="1"/>
    <n v="365.05044754872625"/>
  </r>
  <r>
    <x v="28"/>
    <x v="1"/>
    <x v="2"/>
    <x v="6"/>
    <n v="5406.6"/>
  </r>
  <r>
    <x v="28"/>
    <x v="1"/>
    <x v="2"/>
    <x v="2"/>
    <n v="311256.82917000004"/>
  </r>
  <r>
    <x v="28"/>
    <x v="1"/>
    <x v="2"/>
    <x v="3"/>
    <n v="6816.3119308301284"/>
  </r>
  <r>
    <x v="28"/>
    <x v="1"/>
    <x v="2"/>
    <x v="4"/>
    <n v="302.86746804955879"/>
  </r>
  <r>
    <x v="28"/>
    <x v="1"/>
    <x v="2"/>
    <x v="7"/>
    <n v="1809.0999999999997"/>
  </r>
  <r>
    <x v="28"/>
    <x v="1"/>
    <x v="2"/>
    <x v="8"/>
    <n v="39396.400000000009"/>
  </r>
  <r>
    <x v="28"/>
    <x v="1"/>
    <x v="2"/>
    <x v="5"/>
    <n v="210940.94669999997"/>
  </r>
  <r>
    <x v="28"/>
    <x v="1"/>
    <x v="3"/>
    <x v="1"/>
    <n v="7101.5160839296886"/>
  </r>
  <r>
    <x v="28"/>
    <x v="1"/>
    <x v="4"/>
    <x v="0"/>
    <n v="1.2914487168776956"/>
  </r>
  <r>
    <x v="28"/>
    <x v="1"/>
    <x v="4"/>
    <x v="1"/>
    <n v="0"/>
  </r>
  <r>
    <x v="28"/>
    <x v="1"/>
    <x v="4"/>
    <x v="2"/>
    <n v="26497.048430000003"/>
  </r>
  <r>
    <x v="28"/>
    <x v="1"/>
    <x v="4"/>
    <x v="3"/>
    <n v="1687.3307601622666"/>
  </r>
  <r>
    <x v="28"/>
    <x v="1"/>
    <x v="4"/>
    <x v="5"/>
    <n v="23847.343580000001"/>
  </r>
  <r>
    <x v="28"/>
    <x v="1"/>
    <x v="5"/>
    <x v="0"/>
    <n v="84.455743615115438"/>
  </r>
  <r>
    <x v="28"/>
    <x v="1"/>
    <x v="5"/>
    <x v="1"/>
    <n v="171070.10151377559"/>
  </r>
  <r>
    <x v="28"/>
    <x v="1"/>
    <x v="5"/>
    <x v="4"/>
    <n v="142780.2443960839"/>
  </r>
  <r>
    <x v="28"/>
    <x v="1"/>
    <x v="5"/>
    <x v="5"/>
    <n v="51545.469259999998"/>
  </r>
  <r>
    <x v="28"/>
    <x v="1"/>
    <x v="6"/>
    <x v="0"/>
    <n v="10.447984548952611"/>
  </r>
  <r>
    <x v="29"/>
    <x v="0"/>
    <x v="0"/>
    <x v="0"/>
    <n v="0"/>
  </r>
  <r>
    <x v="29"/>
    <x v="0"/>
    <x v="0"/>
    <x v="1"/>
    <n v="403.65916382355033"/>
  </r>
  <r>
    <x v="29"/>
    <x v="0"/>
    <x v="0"/>
    <x v="2"/>
    <n v="138594.19350000002"/>
  </r>
  <r>
    <x v="29"/>
    <x v="0"/>
    <x v="0"/>
    <x v="3"/>
    <n v="906.75788657036151"/>
  </r>
  <r>
    <x v="29"/>
    <x v="0"/>
    <x v="0"/>
    <x v="4"/>
    <n v="449.56887103610779"/>
  </r>
  <r>
    <x v="29"/>
    <x v="0"/>
    <x v="0"/>
    <x v="5"/>
    <n v="158168.46100000001"/>
  </r>
  <r>
    <x v="29"/>
    <x v="0"/>
    <x v="1"/>
    <x v="0"/>
    <n v="5.1666334650503791E-2"/>
  </r>
  <r>
    <x v="29"/>
    <x v="0"/>
    <x v="1"/>
    <x v="1"/>
    <n v="42.085975767177075"/>
  </r>
  <r>
    <x v="29"/>
    <x v="0"/>
    <x v="1"/>
    <x v="3"/>
    <n v="56.30810758627257"/>
  </r>
  <r>
    <x v="29"/>
    <x v="0"/>
    <x v="1"/>
    <x v="4"/>
    <n v="43.450905286234189"/>
  </r>
  <r>
    <x v="29"/>
    <x v="0"/>
    <x v="2"/>
    <x v="0"/>
    <n v="759.60364071999902"/>
  </r>
  <r>
    <x v="29"/>
    <x v="0"/>
    <x v="2"/>
    <x v="1"/>
    <n v="155.09314325061152"/>
  </r>
  <r>
    <x v="29"/>
    <x v="0"/>
    <x v="2"/>
    <x v="6"/>
    <n v="14098.220000000003"/>
  </r>
  <r>
    <x v="29"/>
    <x v="0"/>
    <x v="2"/>
    <x v="2"/>
    <n v="193942.41138000001"/>
  </r>
  <r>
    <x v="29"/>
    <x v="0"/>
    <x v="2"/>
    <x v="3"/>
    <n v="2407.4271940088961"/>
  </r>
  <r>
    <x v="29"/>
    <x v="0"/>
    <x v="2"/>
    <x v="4"/>
    <n v="119.7558824377104"/>
  </r>
  <r>
    <x v="29"/>
    <x v="0"/>
    <x v="2"/>
    <x v="7"/>
    <n v="0"/>
  </r>
  <r>
    <x v="29"/>
    <x v="0"/>
    <x v="2"/>
    <x v="8"/>
    <n v="30316.089999999997"/>
  </r>
  <r>
    <x v="29"/>
    <x v="0"/>
    <x v="2"/>
    <x v="5"/>
    <n v="138594.19350000002"/>
  </r>
  <r>
    <x v="29"/>
    <x v="0"/>
    <x v="3"/>
    <x v="1"/>
    <n v="0"/>
  </r>
  <r>
    <x v="29"/>
    <x v="0"/>
    <x v="4"/>
    <x v="0"/>
    <n v="0.67074533395747271"/>
  </r>
  <r>
    <x v="29"/>
    <x v="0"/>
    <x v="4"/>
    <x v="1"/>
    <n v="0"/>
  </r>
  <r>
    <x v="29"/>
    <x v="0"/>
    <x v="4"/>
    <x v="2"/>
    <n v="11191.85932"/>
  </r>
  <r>
    <x v="29"/>
    <x v="0"/>
    <x v="4"/>
    <x v="3"/>
    <n v="1978.554908208456"/>
  </r>
  <r>
    <x v="29"/>
    <x v="0"/>
    <x v="4"/>
    <x v="5"/>
    <n v="10072.673390000002"/>
  </r>
  <r>
    <x v="29"/>
    <x v="0"/>
    <x v="5"/>
    <x v="0"/>
    <n v="95.934649473382336"/>
  </r>
  <r>
    <x v="29"/>
    <x v="0"/>
    <x v="5"/>
    <x v="1"/>
    <n v="53162.231717158662"/>
  </r>
  <r>
    <x v="29"/>
    <x v="0"/>
    <x v="5"/>
    <x v="4"/>
    <n v="42405.624341239949"/>
  </r>
  <r>
    <x v="29"/>
    <x v="0"/>
    <x v="5"/>
    <x v="5"/>
    <n v="36893.136310000002"/>
  </r>
  <r>
    <x v="29"/>
    <x v="0"/>
    <x v="6"/>
    <x v="0"/>
    <n v="1912.3328780990112"/>
  </r>
  <r>
    <x v="29"/>
    <x v="1"/>
    <x v="0"/>
    <x v="0"/>
    <n v="0"/>
  </r>
  <r>
    <x v="29"/>
    <x v="1"/>
    <x v="0"/>
    <x v="1"/>
    <n v="430.14084009980502"/>
  </r>
  <r>
    <x v="29"/>
    <x v="1"/>
    <x v="0"/>
    <x v="2"/>
    <n v="172951.15908000001"/>
  </r>
  <r>
    <x v="29"/>
    <x v="1"/>
    <x v="0"/>
    <x v="3"/>
    <n v="983.13354102956748"/>
  </r>
  <r>
    <x v="29"/>
    <x v="1"/>
    <x v="0"/>
    <x v="4"/>
    <n v="455.22757962976243"/>
  </r>
  <r>
    <x v="29"/>
    <x v="1"/>
    <x v="0"/>
    <x v="5"/>
    <n v="187876.69968000002"/>
  </r>
  <r>
    <x v="29"/>
    <x v="1"/>
    <x v="1"/>
    <x v="0"/>
    <n v="4.4030637955546945E-2"/>
  </r>
  <r>
    <x v="29"/>
    <x v="1"/>
    <x v="1"/>
    <x v="1"/>
    <n v="49.125375164600598"/>
  </r>
  <r>
    <x v="29"/>
    <x v="1"/>
    <x v="1"/>
    <x v="3"/>
    <n v="56.996749198839318"/>
  </r>
  <r>
    <x v="29"/>
    <x v="1"/>
    <x v="1"/>
    <x v="4"/>
    <n v="43.132999516315429"/>
  </r>
  <r>
    <x v="29"/>
    <x v="1"/>
    <x v="2"/>
    <x v="0"/>
    <n v="724.24063455566397"/>
  </r>
  <r>
    <x v="29"/>
    <x v="1"/>
    <x v="2"/>
    <x v="1"/>
    <n v="199.49910736219164"/>
  </r>
  <r>
    <x v="29"/>
    <x v="1"/>
    <x v="2"/>
    <x v="6"/>
    <n v="22226.220509156898"/>
  </r>
  <r>
    <x v="29"/>
    <x v="1"/>
    <x v="2"/>
    <x v="2"/>
    <n v="215327.70303"/>
  </r>
  <r>
    <x v="29"/>
    <x v="1"/>
    <x v="2"/>
    <x v="3"/>
    <n v="2179.5915816814004"/>
  </r>
  <r>
    <x v="29"/>
    <x v="1"/>
    <x v="2"/>
    <x v="4"/>
    <n v="127.76874276422699"/>
  </r>
  <r>
    <x v="29"/>
    <x v="1"/>
    <x v="2"/>
    <x v="7"/>
    <n v="0"/>
  </r>
  <r>
    <x v="29"/>
    <x v="1"/>
    <x v="2"/>
    <x v="8"/>
    <n v="36602.807617526691"/>
  </r>
  <r>
    <x v="29"/>
    <x v="1"/>
    <x v="2"/>
    <x v="5"/>
    <n v="172951.15908000001"/>
  </r>
  <r>
    <x v="29"/>
    <x v="1"/>
    <x v="3"/>
    <x v="1"/>
    <n v="0"/>
  </r>
  <r>
    <x v="29"/>
    <x v="1"/>
    <x v="4"/>
    <x v="0"/>
    <n v="0.57159245026710659"/>
  </r>
  <r>
    <x v="29"/>
    <x v="1"/>
    <x v="4"/>
    <x v="1"/>
    <n v="0"/>
  </r>
  <r>
    <x v="29"/>
    <x v="1"/>
    <x v="4"/>
    <x v="2"/>
    <n v="8917.5178099999976"/>
  </r>
  <r>
    <x v="29"/>
    <x v="1"/>
    <x v="4"/>
    <x v="3"/>
    <n v="2020.8218487621152"/>
  </r>
  <r>
    <x v="29"/>
    <x v="1"/>
    <x v="4"/>
    <x v="5"/>
    <n v="8025.7660299999989"/>
  </r>
  <r>
    <x v="29"/>
    <x v="1"/>
    <x v="5"/>
    <x v="0"/>
    <n v="76.153865678207183"/>
  </r>
  <r>
    <x v="29"/>
    <x v="1"/>
    <x v="5"/>
    <x v="1"/>
    <n v="65813.886317930825"/>
  </r>
  <r>
    <x v="29"/>
    <x v="1"/>
    <x v="5"/>
    <x v="4"/>
    <n v="43904.16716351483"/>
  </r>
  <r>
    <x v="29"/>
    <x v="1"/>
    <x v="5"/>
    <x v="5"/>
    <n v="28342.755140000001"/>
  </r>
  <r>
    <x v="29"/>
    <x v="1"/>
    <x v="6"/>
    <x v="0"/>
    <n v="1822.4790595488382"/>
  </r>
  <r>
    <x v="30"/>
    <x v="0"/>
    <x v="0"/>
    <x v="0"/>
    <n v="0"/>
  </r>
  <r>
    <x v="30"/>
    <x v="0"/>
    <x v="0"/>
    <x v="1"/>
    <n v="2419.6581523303716"/>
  </r>
  <r>
    <x v="30"/>
    <x v="0"/>
    <x v="0"/>
    <x v="2"/>
    <n v="126195.34714999999"/>
  </r>
  <r>
    <x v="30"/>
    <x v="0"/>
    <x v="0"/>
    <x v="3"/>
    <n v="933.64140668550863"/>
  </r>
  <r>
    <x v="30"/>
    <x v="0"/>
    <x v="0"/>
    <x v="4"/>
    <n v="2028.6191905590879"/>
  </r>
  <r>
    <x v="30"/>
    <x v="0"/>
    <x v="0"/>
    <x v="5"/>
    <n v="124871.815"/>
  </r>
  <r>
    <x v="30"/>
    <x v="0"/>
    <x v="1"/>
    <x v="0"/>
    <n v="986.54606954934491"/>
  </r>
  <r>
    <x v="30"/>
    <x v="0"/>
    <x v="1"/>
    <x v="1"/>
    <n v="55.405446416556032"/>
  </r>
  <r>
    <x v="30"/>
    <x v="0"/>
    <x v="1"/>
    <x v="3"/>
    <n v="1760.7265903095843"/>
  </r>
  <r>
    <x v="30"/>
    <x v="0"/>
    <x v="1"/>
    <x v="4"/>
    <n v="48.371454370233842"/>
  </r>
  <r>
    <x v="30"/>
    <x v="0"/>
    <x v="2"/>
    <x v="0"/>
    <n v="2439.4027241896192"/>
  </r>
  <r>
    <x v="30"/>
    <x v="0"/>
    <x v="2"/>
    <x v="1"/>
    <n v="458.56517425700116"/>
  </r>
  <r>
    <x v="30"/>
    <x v="0"/>
    <x v="2"/>
    <x v="6"/>
    <n v="413"/>
  </r>
  <r>
    <x v="30"/>
    <x v="0"/>
    <x v="2"/>
    <x v="2"/>
    <n v="186176.27477999998"/>
  </r>
  <r>
    <x v="30"/>
    <x v="0"/>
    <x v="2"/>
    <x v="3"/>
    <n v="4759.1101624088651"/>
  </r>
  <r>
    <x v="30"/>
    <x v="0"/>
    <x v="2"/>
    <x v="4"/>
    <n v="374.33061124627324"/>
  </r>
  <r>
    <x v="30"/>
    <x v="0"/>
    <x v="2"/>
    <x v="7"/>
    <n v="14856.000000000002"/>
  </r>
  <r>
    <x v="30"/>
    <x v="0"/>
    <x v="2"/>
    <x v="8"/>
    <n v="83.600000000000023"/>
  </r>
  <r>
    <x v="30"/>
    <x v="0"/>
    <x v="2"/>
    <x v="5"/>
    <n v="126195.34714999999"/>
  </r>
  <r>
    <x v="30"/>
    <x v="0"/>
    <x v="3"/>
    <x v="1"/>
    <n v="6805.1567350060423"/>
  </r>
  <r>
    <x v="30"/>
    <x v="0"/>
    <x v="4"/>
    <x v="0"/>
    <n v="6.3087884864744979"/>
  </r>
  <r>
    <x v="30"/>
    <x v="0"/>
    <x v="4"/>
    <x v="1"/>
    <n v="0"/>
  </r>
  <r>
    <x v="30"/>
    <x v="0"/>
    <x v="4"/>
    <x v="2"/>
    <n v="24535.248460000003"/>
  </r>
  <r>
    <x v="30"/>
    <x v="0"/>
    <x v="4"/>
    <x v="3"/>
    <n v="673.75953445130585"/>
  </r>
  <r>
    <x v="30"/>
    <x v="0"/>
    <x v="4"/>
    <x v="5"/>
    <n v="22081.723620000001"/>
  </r>
  <r>
    <x v="30"/>
    <x v="0"/>
    <x v="5"/>
    <x v="0"/>
    <n v="1103.5496003996984"/>
  </r>
  <r>
    <x v="30"/>
    <x v="0"/>
    <x v="5"/>
    <x v="1"/>
    <n v="156804.41449199003"/>
  </r>
  <r>
    <x v="30"/>
    <x v="0"/>
    <x v="5"/>
    <x v="4"/>
    <n v="123782.87874382439"/>
  </r>
  <r>
    <x v="30"/>
    <x v="0"/>
    <x v="5"/>
    <x v="5"/>
    <n v="63757.984619999988"/>
  </r>
  <r>
    <x v="30"/>
    <x v="0"/>
    <x v="6"/>
    <x v="0"/>
    <n v="9.214204359933543"/>
  </r>
  <r>
    <x v="30"/>
    <x v="1"/>
    <x v="0"/>
    <x v="0"/>
    <n v="0"/>
  </r>
  <r>
    <x v="30"/>
    <x v="1"/>
    <x v="0"/>
    <x v="1"/>
    <n v="1780.7177055183679"/>
  </r>
  <r>
    <x v="30"/>
    <x v="1"/>
    <x v="0"/>
    <x v="2"/>
    <n v="113660.45102000001"/>
  </r>
  <r>
    <x v="30"/>
    <x v="1"/>
    <x v="0"/>
    <x v="3"/>
    <n v="972.85760236978274"/>
  </r>
  <r>
    <x v="30"/>
    <x v="1"/>
    <x v="0"/>
    <x v="4"/>
    <n v="1541.9384651744476"/>
  </r>
  <r>
    <x v="30"/>
    <x v="1"/>
    <x v="0"/>
    <x v="5"/>
    <n v="113234.91785000001"/>
  </r>
  <r>
    <x v="30"/>
    <x v="1"/>
    <x v="1"/>
    <x v="0"/>
    <n v="81.135597062664374"/>
  </r>
  <r>
    <x v="30"/>
    <x v="1"/>
    <x v="1"/>
    <x v="1"/>
    <n v="43.297796828585561"/>
  </r>
  <r>
    <x v="30"/>
    <x v="1"/>
    <x v="1"/>
    <x v="3"/>
    <n v="88.509600776704517"/>
  </r>
  <r>
    <x v="30"/>
    <x v="1"/>
    <x v="1"/>
    <x v="4"/>
    <n v="36.914428267636545"/>
  </r>
  <r>
    <x v="30"/>
    <x v="1"/>
    <x v="2"/>
    <x v="0"/>
    <n v="1388.2276702448955"/>
  </r>
  <r>
    <x v="30"/>
    <x v="1"/>
    <x v="2"/>
    <x v="1"/>
    <n v="390.00048403725822"/>
  </r>
  <r>
    <x v="30"/>
    <x v="1"/>
    <x v="2"/>
    <x v="6"/>
    <n v="337.44"/>
  </r>
  <r>
    <x v="30"/>
    <x v="1"/>
    <x v="2"/>
    <x v="2"/>
    <n v="164282.82987000002"/>
  </r>
  <r>
    <x v="30"/>
    <x v="1"/>
    <x v="2"/>
    <x v="3"/>
    <n v="2690.4668198007448"/>
  </r>
  <r>
    <x v="30"/>
    <x v="1"/>
    <x v="2"/>
    <x v="4"/>
    <n v="318.30826524682209"/>
  </r>
  <r>
    <x v="30"/>
    <x v="1"/>
    <x v="2"/>
    <x v="7"/>
    <n v="14987"/>
  </r>
  <r>
    <x v="30"/>
    <x v="1"/>
    <x v="2"/>
    <x v="8"/>
    <n v="52.999999999999993"/>
  </r>
  <r>
    <x v="30"/>
    <x v="1"/>
    <x v="2"/>
    <x v="5"/>
    <n v="113660.45102000001"/>
  </r>
  <r>
    <x v="30"/>
    <x v="1"/>
    <x v="3"/>
    <x v="1"/>
    <n v="7311.2270297599807"/>
  </r>
  <r>
    <x v="30"/>
    <x v="1"/>
    <x v="4"/>
    <x v="0"/>
    <n v="6.715140006052092"/>
  </r>
  <r>
    <x v="30"/>
    <x v="1"/>
    <x v="4"/>
    <x v="1"/>
    <n v="0"/>
  </r>
  <r>
    <x v="30"/>
    <x v="1"/>
    <x v="4"/>
    <x v="2"/>
    <n v="19511.870880000002"/>
  </r>
  <r>
    <x v="30"/>
    <x v="1"/>
    <x v="4"/>
    <x v="3"/>
    <n v="518.12547063953411"/>
  </r>
  <r>
    <x v="30"/>
    <x v="1"/>
    <x v="4"/>
    <x v="5"/>
    <n v="17560.683800000003"/>
  </r>
  <r>
    <x v="30"/>
    <x v="1"/>
    <x v="5"/>
    <x v="0"/>
    <n v="1331.6784389727547"/>
  </r>
  <r>
    <x v="30"/>
    <x v="1"/>
    <x v="5"/>
    <x v="1"/>
    <n v="134628.95698385581"/>
  </r>
  <r>
    <x v="30"/>
    <x v="1"/>
    <x v="5"/>
    <x v="4"/>
    <n v="105399.47884131108"/>
  </r>
  <r>
    <x v="30"/>
    <x v="1"/>
    <x v="5"/>
    <x v="5"/>
    <n v="52999.099140000013"/>
  </r>
  <r>
    <x v="30"/>
    <x v="1"/>
    <x v="6"/>
    <x v="0"/>
    <n v="9.8664322602275085"/>
  </r>
  <r>
    <x v="31"/>
    <x v="0"/>
    <x v="0"/>
    <x v="0"/>
    <n v="0"/>
  </r>
  <r>
    <x v="31"/>
    <x v="0"/>
    <x v="0"/>
    <x v="1"/>
    <n v="227.88328763036816"/>
  </r>
  <r>
    <x v="31"/>
    <x v="0"/>
    <x v="0"/>
    <x v="2"/>
    <n v="158862.99951000002"/>
  </r>
  <r>
    <x v="31"/>
    <x v="0"/>
    <x v="0"/>
    <x v="3"/>
    <n v="1665.4026198274662"/>
  </r>
  <r>
    <x v="31"/>
    <x v="0"/>
    <x v="0"/>
    <x v="4"/>
    <n v="188.13266398191433"/>
  </r>
  <r>
    <x v="31"/>
    <x v="0"/>
    <x v="0"/>
    <x v="5"/>
    <n v="344191.70326000004"/>
  </r>
  <r>
    <x v="31"/>
    <x v="0"/>
    <x v="1"/>
    <x v="0"/>
    <n v="0.79013562383618463"/>
  </r>
  <r>
    <x v="31"/>
    <x v="0"/>
    <x v="1"/>
    <x v="1"/>
    <n v="44.737915573328273"/>
  </r>
  <r>
    <x v="31"/>
    <x v="0"/>
    <x v="1"/>
    <x v="3"/>
    <n v="170.15469127043468"/>
  </r>
  <r>
    <x v="31"/>
    <x v="0"/>
    <x v="1"/>
    <x v="4"/>
    <n v="35.137969587856126"/>
  </r>
  <r>
    <x v="31"/>
    <x v="0"/>
    <x v="2"/>
    <x v="0"/>
    <n v="228.03644565328611"/>
  </r>
  <r>
    <x v="31"/>
    <x v="0"/>
    <x v="2"/>
    <x v="1"/>
    <n v="210.23978909963938"/>
  </r>
  <r>
    <x v="31"/>
    <x v="0"/>
    <x v="2"/>
    <x v="6"/>
    <n v="149375.78000000003"/>
  </r>
  <r>
    <x v="31"/>
    <x v="0"/>
    <x v="2"/>
    <x v="2"/>
    <n v="366367.71886999992"/>
  </r>
  <r>
    <x v="31"/>
    <x v="0"/>
    <x v="2"/>
    <x v="3"/>
    <n v="3199.4476889020993"/>
  </r>
  <r>
    <x v="31"/>
    <x v="0"/>
    <x v="2"/>
    <x v="4"/>
    <n v="161.91357783132591"/>
  </r>
  <r>
    <x v="31"/>
    <x v="0"/>
    <x v="2"/>
    <x v="7"/>
    <n v="164907.76999999999"/>
  </r>
  <r>
    <x v="31"/>
    <x v="0"/>
    <x v="2"/>
    <x v="5"/>
    <n v="158862.99951000002"/>
  </r>
  <r>
    <x v="31"/>
    <x v="0"/>
    <x v="3"/>
    <x v="1"/>
    <n v="612.47948578028206"/>
  </r>
  <r>
    <x v="31"/>
    <x v="0"/>
    <x v="4"/>
    <x v="0"/>
    <n v="41.770025845040628"/>
  </r>
  <r>
    <x v="31"/>
    <x v="0"/>
    <x v="4"/>
    <x v="1"/>
    <n v="0"/>
  </r>
  <r>
    <x v="31"/>
    <x v="0"/>
    <x v="4"/>
    <x v="2"/>
    <n v="9148.7452599999997"/>
  </r>
  <r>
    <x v="31"/>
    <x v="0"/>
    <x v="4"/>
    <x v="3"/>
    <n v="470.01199999999983"/>
  </r>
  <r>
    <x v="31"/>
    <x v="0"/>
    <x v="4"/>
    <x v="5"/>
    <n v="8233.8707599999998"/>
  </r>
  <r>
    <x v="31"/>
    <x v="0"/>
    <x v="5"/>
    <x v="0"/>
    <n v="3800.1310123462431"/>
  </r>
  <r>
    <x v="31"/>
    <x v="0"/>
    <x v="5"/>
    <x v="1"/>
    <n v="58371.099521916389"/>
  </r>
  <r>
    <x v="31"/>
    <x v="0"/>
    <x v="5"/>
    <x v="4"/>
    <n v="43549.275788598905"/>
  </r>
  <r>
    <x v="31"/>
    <x v="0"/>
    <x v="5"/>
    <x v="5"/>
    <n v="23090.890140000003"/>
  </r>
  <r>
    <x v="31"/>
    <x v="1"/>
    <x v="0"/>
    <x v="0"/>
    <n v="0"/>
  </r>
  <r>
    <x v="31"/>
    <x v="1"/>
    <x v="0"/>
    <x v="1"/>
    <n v="204.52330951441465"/>
  </r>
  <r>
    <x v="31"/>
    <x v="1"/>
    <x v="0"/>
    <x v="2"/>
    <n v="144072.10425"/>
  </r>
  <r>
    <x v="31"/>
    <x v="1"/>
    <x v="0"/>
    <x v="3"/>
    <n v="1337.8765541394432"/>
  </r>
  <r>
    <x v="31"/>
    <x v="1"/>
    <x v="0"/>
    <x v="4"/>
    <n v="175.63532602655209"/>
  </r>
  <r>
    <x v="31"/>
    <x v="1"/>
    <x v="0"/>
    <x v="5"/>
    <n v="349738.89970999997"/>
  </r>
  <r>
    <x v="31"/>
    <x v="1"/>
    <x v="1"/>
    <x v="0"/>
    <n v="0.63042022998171554"/>
  </r>
  <r>
    <x v="31"/>
    <x v="1"/>
    <x v="1"/>
    <x v="1"/>
    <n v="38.638741689468702"/>
  </r>
  <r>
    <x v="31"/>
    <x v="1"/>
    <x v="1"/>
    <x v="3"/>
    <n v="136.7098148106698"/>
  </r>
  <r>
    <x v="31"/>
    <x v="1"/>
    <x v="1"/>
    <x v="4"/>
    <n v="33.949343976838193"/>
  </r>
  <r>
    <x v="31"/>
    <x v="1"/>
    <x v="2"/>
    <x v="0"/>
    <n v="172.04361109334886"/>
  </r>
  <r>
    <x v="31"/>
    <x v="1"/>
    <x v="2"/>
    <x v="1"/>
    <n v="176.00373667190519"/>
  </r>
  <r>
    <x v="31"/>
    <x v="1"/>
    <x v="2"/>
    <x v="6"/>
    <n v="144331.38"/>
  </r>
  <r>
    <x v="31"/>
    <x v="1"/>
    <x v="2"/>
    <x v="2"/>
    <n v="366388.39892000007"/>
  </r>
  <r>
    <x v="31"/>
    <x v="1"/>
    <x v="2"/>
    <x v="3"/>
    <n v="2518.0617704186916"/>
  </r>
  <r>
    <x v="31"/>
    <x v="1"/>
    <x v="2"/>
    <x v="4"/>
    <n v="146.41671720203317"/>
  </r>
  <r>
    <x v="31"/>
    <x v="1"/>
    <x v="2"/>
    <x v="7"/>
    <n v="155088.54999999999"/>
  </r>
  <r>
    <x v="31"/>
    <x v="1"/>
    <x v="2"/>
    <x v="5"/>
    <n v="144072.10425"/>
  </r>
  <r>
    <x v="31"/>
    <x v="1"/>
    <x v="3"/>
    <x v="1"/>
    <n v="1898.9250768771149"/>
  </r>
  <r>
    <x v="31"/>
    <x v="1"/>
    <x v="4"/>
    <x v="0"/>
    <n v="33.324108017312597"/>
  </r>
  <r>
    <x v="31"/>
    <x v="1"/>
    <x v="4"/>
    <x v="1"/>
    <n v="0"/>
  </r>
  <r>
    <x v="31"/>
    <x v="1"/>
    <x v="4"/>
    <x v="2"/>
    <n v="7331.7163899999996"/>
  </r>
  <r>
    <x v="31"/>
    <x v="1"/>
    <x v="4"/>
    <x v="3"/>
    <n v="475.41428031809119"/>
  </r>
  <r>
    <x v="31"/>
    <x v="1"/>
    <x v="4"/>
    <x v="5"/>
    <n v="6598.5447500000009"/>
  </r>
  <r>
    <x v="31"/>
    <x v="1"/>
    <x v="5"/>
    <x v="0"/>
    <n v="3037.3367803323254"/>
  </r>
  <r>
    <x v="31"/>
    <x v="1"/>
    <x v="5"/>
    <x v="1"/>
    <n v="48127.109135247098"/>
  </r>
  <r>
    <x v="31"/>
    <x v="1"/>
    <x v="5"/>
    <x v="4"/>
    <n v="39332.028612794573"/>
  </r>
  <r>
    <x v="31"/>
    <x v="1"/>
    <x v="5"/>
    <x v="5"/>
    <n v="17382.670830000003"/>
  </r>
  <r>
    <x v="32"/>
    <x v="0"/>
    <x v="0"/>
    <x v="0"/>
    <n v="0"/>
  </r>
  <r>
    <x v="32"/>
    <x v="0"/>
    <x v="0"/>
    <x v="1"/>
    <n v="18113.800871595209"/>
  </r>
  <r>
    <x v="32"/>
    <x v="0"/>
    <x v="0"/>
    <x v="2"/>
    <n v="407470.45994999999"/>
  </r>
  <r>
    <x v="32"/>
    <x v="0"/>
    <x v="0"/>
    <x v="3"/>
    <n v="375.04343204160853"/>
  </r>
  <r>
    <x v="32"/>
    <x v="0"/>
    <x v="0"/>
    <x v="4"/>
    <n v="15738.742330617668"/>
  </r>
  <r>
    <x v="32"/>
    <x v="0"/>
    <x v="0"/>
    <x v="5"/>
    <n v="497245.78576000006"/>
  </r>
  <r>
    <x v="32"/>
    <x v="0"/>
    <x v="1"/>
    <x v="0"/>
    <n v="1.0232854951931032"/>
  </r>
  <r>
    <x v="32"/>
    <x v="0"/>
    <x v="1"/>
    <x v="1"/>
    <n v="46.12031099938266"/>
  </r>
  <r>
    <x v="32"/>
    <x v="0"/>
    <x v="1"/>
    <x v="3"/>
    <n v="110.09985101613205"/>
  </r>
  <r>
    <x v="32"/>
    <x v="0"/>
    <x v="1"/>
    <x v="4"/>
    <n v="41.300281359924405"/>
  </r>
  <r>
    <x v="32"/>
    <x v="0"/>
    <x v="2"/>
    <x v="0"/>
    <n v="609.22286165102162"/>
  </r>
  <r>
    <x v="32"/>
    <x v="0"/>
    <x v="2"/>
    <x v="1"/>
    <n v="398.6755768444396"/>
  </r>
  <r>
    <x v="32"/>
    <x v="0"/>
    <x v="2"/>
    <x v="6"/>
    <n v="12662.000000000002"/>
  </r>
  <r>
    <x v="32"/>
    <x v="0"/>
    <x v="2"/>
    <x v="2"/>
    <n v="642373.50816999993"/>
  </r>
  <r>
    <x v="32"/>
    <x v="0"/>
    <x v="2"/>
    <x v="3"/>
    <n v="1457.4504373173186"/>
  </r>
  <r>
    <x v="32"/>
    <x v="0"/>
    <x v="2"/>
    <x v="4"/>
    <n v="300.82291680817946"/>
  </r>
  <r>
    <x v="32"/>
    <x v="0"/>
    <x v="2"/>
    <x v="7"/>
    <n v="2058"/>
  </r>
  <r>
    <x v="32"/>
    <x v="0"/>
    <x v="2"/>
    <x v="8"/>
    <n v="161617.00000000003"/>
  </r>
  <r>
    <x v="32"/>
    <x v="0"/>
    <x v="2"/>
    <x v="5"/>
    <n v="407470.45994999999"/>
  </r>
  <r>
    <x v="32"/>
    <x v="0"/>
    <x v="3"/>
    <x v="1"/>
    <n v="71428.042662421212"/>
  </r>
  <r>
    <x v="32"/>
    <x v="0"/>
    <x v="4"/>
    <x v="0"/>
    <n v="1.5184010681336009"/>
  </r>
  <r>
    <x v="32"/>
    <x v="0"/>
    <x v="4"/>
    <x v="1"/>
    <n v="0"/>
  </r>
  <r>
    <x v="32"/>
    <x v="0"/>
    <x v="4"/>
    <x v="2"/>
    <n v="58159.065000000002"/>
  </r>
  <r>
    <x v="32"/>
    <x v="0"/>
    <x v="4"/>
    <x v="3"/>
    <n v="214.5039247244784"/>
  </r>
  <r>
    <x v="32"/>
    <x v="0"/>
    <x v="4"/>
    <x v="5"/>
    <n v="52343.158510000001"/>
  </r>
  <r>
    <x v="32"/>
    <x v="0"/>
    <x v="5"/>
    <x v="0"/>
    <n v="262.43850796666015"/>
  </r>
  <r>
    <x v="32"/>
    <x v="0"/>
    <x v="5"/>
    <x v="1"/>
    <n v="189386.36057813975"/>
  </r>
  <r>
    <x v="32"/>
    <x v="0"/>
    <x v="5"/>
    <x v="4"/>
    <n v="136368.13447121426"/>
  </r>
  <r>
    <x v="32"/>
    <x v="0"/>
    <x v="5"/>
    <x v="5"/>
    <n v="150943.62891999999"/>
  </r>
  <r>
    <x v="32"/>
    <x v="0"/>
    <x v="6"/>
    <x v="0"/>
    <n v="495.47322034616042"/>
  </r>
  <r>
    <x v="32"/>
    <x v="1"/>
    <x v="0"/>
    <x v="0"/>
    <n v="0"/>
  </r>
  <r>
    <x v="32"/>
    <x v="1"/>
    <x v="0"/>
    <x v="1"/>
    <n v="24746.412097632496"/>
  </r>
  <r>
    <x v="32"/>
    <x v="1"/>
    <x v="0"/>
    <x v="2"/>
    <n v="597383.75485000003"/>
  </r>
  <r>
    <x v="32"/>
    <x v="1"/>
    <x v="0"/>
    <x v="3"/>
    <n v="270.12026782420497"/>
  </r>
  <r>
    <x v="32"/>
    <x v="1"/>
    <x v="0"/>
    <x v="4"/>
    <n v="18186.812454319672"/>
  </r>
  <r>
    <x v="32"/>
    <x v="1"/>
    <x v="0"/>
    <x v="5"/>
    <n v="705977.4819400002"/>
  </r>
  <r>
    <x v="32"/>
    <x v="1"/>
    <x v="1"/>
    <x v="0"/>
    <n v="0.63835497095576677"/>
  </r>
  <r>
    <x v="32"/>
    <x v="1"/>
    <x v="1"/>
    <x v="1"/>
    <n v="65.329372686687449"/>
  </r>
  <r>
    <x v="32"/>
    <x v="1"/>
    <x v="1"/>
    <x v="3"/>
    <n v="79.298002859648278"/>
  </r>
  <r>
    <x v="32"/>
    <x v="1"/>
    <x v="1"/>
    <x v="4"/>
    <n v="45.123116518687972"/>
  </r>
  <r>
    <x v="32"/>
    <x v="1"/>
    <x v="2"/>
    <x v="0"/>
    <n v="215.31959450445203"/>
  </r>
  <r>
    <x v="32"/>
    <x v="1"/>
    <x v="2"/>
    <x v="1"/>
    <n v="538.15599279516664"/>
  </r>
  <r>
    <x v="32"/>
    <x v="1"/>
    <x v="2"/>
    <x v="6"/>
    <n v="14108"/>
  </r>
  <r>
    <x v="32"/>
    <x v="1"/>
    <x v="2"/>
    <x v="2"/>
    <n v="863359.58964000002"/>
  </r>
  <r>
    <x v="32"/>
    <x v="1"/>
    <x v="2"/>
    <x v="3"/>
    <n v="362.20804102396608"/>
  </r>
  <r>
    <x v="32"/>
    <x v="1"/>
    <x v="2"/>
    <x v="4"/>
    <n v="336.59813148142922"/>
  </r>
  <r>
    <x v="32"/>
    <x v="1"/>
    <x v="2"/>
    <x v="7"/>
    <n v="2301"/>
  </r>
  <r>
    <x v="32"/>
    <x v="1"/>
    <x v="2"/>
    <x v="8"/>
    <n v="194541.00000000003"/>
  </r>
  <r>
    <x v="32"/>
    <x v="1"/>
    <x v="2"/>
    <x v="5"/>
    <n v="597383.75485000003"/>
  </r>
  <r>
    <x v="32"/>
    <x v="1"/>
    <x v="3"/>
    <x v="1"/>
    <n v="84485.221994238396"/>
  </r>
  <r>
    <x v="32"/>
    <x v="1"/>
    <x v="4"/>
    <x v="0"/>
    <n v="0.947240183561183"/>
  </r>
  <r>
    <x v="32"/>
    <x v="1"/>
    <x v="4"/>
    <x v="1"/>
    <n v="0"/>
  </r>
  <r>
    <x v="32"/>
    <x v="1"/>
    <x v="4"/>
    <x v="2"/>
    <n v="73241.398580000008"/>
  </r>
  <r>
    <x v="32"/>
    <x v="1"/>
    <x v="4"/>
    <x v="3"/>
    <n v="201.74652004984682"/>
  </r>
  <r>
    <x v="32"/>
    <x v="1"/>
    <x v="4"/>
    <x v="5"/>
    <n v="65917.258720000013"/>
  </r>
  <r>
    <x v="32"/>
    <x v="1"/>
    <x v="5"/>
    <x v="0"/>
    <n v="194.33112597842825"/>
  </r>
  <r>
    <x v="32"/>
    <x v="1"/>
    <x v="5"/>
    <x v="1"/>
    <n v="257578.88054264727"/>
  </r>
  <r>
    <x v="32"/>
    <x v="1"/>
    <x v="5"/>
    <x v="4"/>
    <n v="153040.46629768022"/>
  </r>
  <r>
    <x v="32"/>
    <x v="1"/>
    <x v="5"/>
    <x v="5"/>
    <n v="164706.24755999999"/>
  </r>
  <r>
    <x v="32"/>
    <x v="1"/>
    <x v="6"/>
    <x v="0"/>
    <n v="293.89054331224304"/>
  </r>
  <r>
    <x v="33"/>
    <x v="0"/>
    <x v="0"/>
    <x v="0"/>
    <n v="0"/>
  </r>
  <r>
    <x v="33"/>
    <x v="0"/>
    <x v="0"/>
    <x v="1"/>
    <n v="35.683631638270612"/>
  </r>
  <r>
    <x v="33"/>
    <x v="0"/>
    <x v="0"/>
    <x v="2"/>
    <n v="22945.181979999998"/>
  </r>
  <r>
    <x v="33"/>
    <x v="0"/>
    <x v="0"/>
    <x v="3"/>
    <n v="5.6447207861446262"/>
  </r>
  <r>
    <x v="33"/>
    <x v="0"/>
    <x v="0"/>
    <x v="4"/>
    <n v="20.515654046963004"/>
  </r>
  <r>
    <x v="33"/>
    <x v="0"/>
    <x v="0"/>
    <x v="5"/>
    <n v="22820.588239999997"/>
  </r>
  <r>
    <x v="33"/>
    <x v="0"/>
    <x v="1"/>
    <x v="0"/>
    <n v="1.2768118406881317E-2"/>
  </r>
  <r>
    <x v="33"/>
    <x v="0"/>
    <x v="1"/>
    <x v="1"/>
    <n v="32.806992088130144"/>
  </r>
  <r>
    <x v="33"/>
    <x v="0"/>
    <x v="1"/>
    <x v="3"/>
    <n v="0.27598987207471309"/>
  </r>
  <r>
    <x v="33"/>
    <x v="0"/>
    <x v="1"/>
    <x v="4"/>
    <n v="16.644534867211377"/>
  </r>
  <r>
    <x v="33"/>
    <x v="0"/>
    <x v="2"/>
    <x v="0"/>
    <n v="407.61015736829273"/>
  </r>
  <r>
    <x v="33"/>
    <x v="0"/>
    <x v="2"/>
    <x v="1"/>
    <n v="102.83689120892411"/>
  </r>
  <r>
    <x v="33"/>
    <x v="0"/>
    <x v="2"/>
    <x v="6"/>
    <n v="15900.400000000001"/>
  </r>
  <r>
    <x v="33"/>
    <x v="0"/>
    <x v="2"/>
    <x v="2"/>
    <n v="40210.983139999997"/>
  </r>
  <r>
    <x v="33"/>
    <x v="0"/>
    <x v="2"/>
    <x v="3"/>
    <n v="761.8592893417806"/>
  </r>
  <r>
    <x v="33"/>
    <x v="0"/>
    <x v="2"/>
    <x v="4"/>
    <n v="54.272664857186555"/>
  </r>
  <r>
    <x v="33"/>
    <x v="0"/>
    <x v="2"/>
    <x v="7"/>
    <n v="32297.399999999994"/>
  </r>
  <r>
    <x v="33"/>
    <x v="0"/>
    <x v="2"/>
    <x v="8"/>
    <n v="200.69999999999996"/>
  </r>
  <r>
    <x v="33"/>
    <x v="0"/>
    <x v="2"/>
    <x v="5"/>
    <n v="22945.181979999998"/>
  </r>
  <r>
    <x v="33"/>
    <x v="0"/>
    <x v="3"/>
    <x v="1"/>
    <n v="1912.3965737759138"/>
  </r>
  <r>
    <x v="33"/>
    <x v="0"/>
    <x v="4"/>
    <x v="0"/>
    <n v="7.8593601944895708"/>
  </r>
  <r>
    <x v="33"/>
    <x v="0"/>
    <x v="4"/>
    <x v="1"/>
    <n v="0"/>
  </r>
  <r>
    <x v="33"/>
    <x v="0"/>
    <x v="4"/>
    <x v="2"/>
    <n v="6107.6965100000007"/>
  </r>
  <r>
    <x v="33"/>
    <x v="0"/>
    <x v="4"/>
    <x v="3"/>
    <n v="189.63000000000005"/>
  </r>
  <r>
    <x v="33"/>
    <x v="0"/>
    <x v="4"/>
    <x v="5"/>
    <n v="5496.9268599999996"/>
  </r>
  <r>
    <x v="33"/>
    <x v="0"/>
    <x v="5"/>
    <x v="0"/>
    <n v="333.55857049870582"/>
  </r>
  <r>
    <x v="33"/>
    <x v="0"/>
    <x v="5"/>
    <x v="1"/>
    <n v="26107.475911288762"/>
  </r>
  <r>
    <x v="33"/>
    <x v="0"/>
    <x v="5"/>
    <x v="4"/>
    <n v="13721.367146228637"/>
  </r>
  <r>
    <x v="33"/>
    <x v="0"/>
    <x v="5"/>
    <x v="5"/>
    <n v="18001.164570000004"/>
  </r>
  <r>
    <x v="33"/>
    <x v="0"/>
    <x v="6"/>
    <x v="0"/>
    <n v="10.093910541261383"/>
  </r>
  <r>
    <x v="33"/>
    <x v="1"/>
    <x v="0"/>
    <x v="0"/>
    <n v="0"/>
  </r>
  <r>
    <x v="33"/>
    <x v="1"/>
    <x v="0"/>
    <x v="1"/>
    <n v="34.879339295121028"/>
  </r>
  <r>
    <x v="33"/>
    <x v="1"/>
    <x v="0"/>
    <x v="2"/>
    <n v="31158.490629999997"/>
  </r>
  <r>
    <x v="33"/>
    <x v="1"/>
    <x v="0"/>
    <x v="3"/>
    <n v="5.6346864006402111"/>
  </r>
  <r>
    <x v="33"/>
    <x v="1"/>
    <x v="0"/>
    <x v="4"/>
    <n v="18.732868903692534"/>
  </r>
  <r>
    <x v="33"/>
    <x v="1"/>
    <x v="0"/>
    <x v="5"/>
    <n v="37091.16332"/>
  </r>
  <r>
    <x v="33"/>
    <x v="1"/>
    <x v="1"/>
    <x v="0"/>
    <n v="1.2546073777656245E-2"/>
  </r>
  <r>
    <x v="33"/>
    <x v="1"/>
    <x v="1"/>
    <x v="1"/>
    <n v="33.063690662991668"/>
  </r>
  <r>
    <x v="33"/>
    <x v="1"/>
    <x v="1"/>
    <x v="3"/>
    <n v="0.27506018576823754"/>
  </r>
  <r>
    <x v="33"/>
    <x v="1"/>
    <x v="1"/>
    <x v="4"/>
    <n v="15.352337216875657"/>
  </r>
  <r>
    <x v="33"/>
    <x v="1"/>
    <x v="2"/>
    <x v="0"/>
    <n v="378.39697835615988"/>
  </r>
  <r>
    <x v="33"/>
    <x v="1"/>
    <x v="2"/>
    <x v="1"/>
    <n v="99.097983074786313"/>
  </r>
  <r>
    <x v="33"/>
    <x v="1"/>
    <x v="2"/>
    <x v="6"/>
    <n v="20853.253967659497"/>
  </r>
  <r>
    <x v="33"/>
    <x v="1"/>
    <x v="2"/>
    <x v="2"/>
    <n v="55236.580400000006"/>
  </r>
  <r>
    <x v="33"/>
    <x v="1"/>
    <x v="2"/>
    <x v="3"/>
    <n v="746.63097451380474"/>
  </r>
  <r>
    <x v="33"/>
    <x v="1"/>
    <x v="2"/>
    <x v="4"/>
    <n v="50.004757520119554"/>
  </r>
  <r>
    <x v="33"/>
    <x v="1"/>
    <x v="2"/>
    <x v="7"/>
    <n v="47890.515839302701"/>
  </r>
  <r>
    <x v="33"/>
    <x v="1"/>
    <x v="2"/>
    <x v="8"/>
    <n v="2071.7565972605798"/>
  </r>
  <r>
    <x v="33"/>
    <x v="1"/>
    <x v="2"/>
    <x v="5"/>
    <n v="31158.490629999997"/>
  </r>
  <r>
    <x v="33"/>
    <x v="1"/>
    <x v="3"/>
    <x v="1"/>
    <n v="223.50384628286679"/>
  </r>
  <r>
    <x v="33"/>
    <x v="1"/>
    <x v="4"/>
    <x v="0"/>
    <n v="7.7324461188978875"/>
  </r>
  <r>
    <x v="33"/>
    <x v="1"/>
    <x v="4"/>
    <x v="1"/>
    <n v="0"/>
  </r>
  <r>
    <x v="33"/>
    <x v="1"/>
    <x v="4"/>
    <x v="2"/>
    <n v="6277.2206200000001"/>
  </r>
  <r>
    <x v="33"/>
    <x v="1"/>
    <x v="4"/>
    <x v="3"/>
    <n v="190.68402220113992"/>
  </r>
  <r>
    <x v="33"/>
    <x v="1"/>
    <x v="4"/>
    <x v="5"/>
    <n v="5649.4985599999991"/>
  </r>
  <r>
    <x v="33"/>
    <x v="1"/>
    <x v="5"/>
    <x v="0"/>
    <n v="352.46680428096448"/>
  </r>
  <r>
    <x v="33"/>
    <x v="1"/>
    <x v="5"/>
    <x v="1"/>
    <n v="25094.155140684234"/>
  </r>
  <r>
    <x v="33"/>
    <x v="1"/>
    <x v="5"/>
    <x v="4"/>
    <n v="12656.710036359313"/>
  </r>
  <r>
    <x v="33"/>
    <x v="1"/>
    <x v="5"/>
    <x v="5"/>
    <n v="18773.139159999999"/>
  </r>
  <r>
    <x v="33"/>
    <x v="1"/>
    <x v="6"/>
    <x v="0"/>
    <n v="8.8469663412430979"/>
  </r>
  <r>
    <x v="34"/>
    <x v="0"/>
    <x v="0"/>
    <x v="0"/>
    <n v="0"/>
  </r>
  <r>
    <x v="34"/>
    <x v="0"/>
    <x v="0"/>
    <x v="1"/>
    <n v="136.24378393320529"/>
  </r>
  <r>
    <x v="34"/>
    <x v="0"/>
    <x v="0"/>
    <x v="2"/>
    <n v="95322.528979999988"/>
  </r>
  <r>
    <x v="34"/>
    <x v="0"/>
    <x v="0"/>
    <x v="3"/>
    <n v="68.480865135913234"/>
  </r>
  <r>
    <x v="34"/>
    <x v="0"/>
    <x v="0"/>
    <x v="4"/>
    <n v="106.87068199498242"/>
  </r>
  <r>
    <x v="34"/>
    <x v="0"/>
    <x v="0"/>
    <x v="5"/>
    <n v="97510.515400000004"/>
  </r>
  <r>
    <x v="34"/>
    <x v="0"/>
    <x v="1"/>
    <x v="0"/>
    <n v="3.8804833545742053E-2"/>
  </r>
  <r>
    <x v="34"/>
    <x v="0"/>
    <x v="1"/>
    <x v="1"/>
    <n v="14.261578475223155"/>
  </r>
  <r>
    <x v="34"/>
    <x v="0"/>
    <x v="1"/>
    <x v="3"/>
    <n v="2.4242389866156864"/>
  </r>
  <r>
    <x v="34"/>
    <x v="0"/>
    <x v="1"/>
    <x v="4"/>
    <n v="11.792191713540987"/>
  </r>
  <r>
    <x v="34"/>
    <x v="0"/>
    <x v="2"/>
    <x v="0"/>
    <n v="248.91452323676111"/>
  </r>
  <r>
    <x v="34"/>
    <x v="0"/>
    <x v="2"/>
    <x v="1"/>
    <n v="98.284270591519402"/>
  </r>
  <r>
    <x v="34"/>
    <x v="0"/>
    <x v="2"/>
    <x v="6"/>
    <n v="53842.999999999985"/>
  </r>
  <r>
    <x v="34"/>
    <x v="0"/>
    <x v="2"/>
    <x v="2"/>
    <n v="110648.77584"/>
  </r>
  <r>
    <x v="34"/>
    <x v="0"/>
    <x v="2"/>
    <x v="3"/>
    <n v="186.31208187747114"/>
  </r>
  <r>
    <x v="34"/>
    <x v="0"/>
    <x v="2"/>
    <x v="4"/>
    <n v="78.584690808129238"/>
  </r>
  <r>
    <x v="34"/>
    <x v="0"/>
    <x v="2"/>
    <x v="7"/>
    <n v="65103.000000000007"/>
  </r>
  <r>
    <x v="34"/>
    <x v="0"/>
    <x v="2"/>
    <x v="5"/>
    <n v="95322.528979999988"/>
  </r>
  <r>
    <x v="34"/>
    <x v="0"/>
    <x v="3"/>
    <x v="1"/>
    <n v="2963.6790456705585"/>
  </r>
  <r>
    <x v="34"/>
    <x v="0"/>
    <x v="4"/>
    <x v="0"/>
    <n v="2.4404904138111707"/>
  </r>
  <r>
    <x v="34"/>
    <x v="0"/>
    <x v="4"/>
    <x v="1"/>
    <n v="0"/>
  </r>
  <r>
    <x v="34"/>
    <x v="0"/>
    <x v="4"/>
    <x v="2"/>
    <n v="5723.5793199999998"/>
  </r>
  <r>
    <x v="34"/>
    <x v="0"/>
    <x v="4"/>
    <x v="3"/>
    <n v="311.30000000000007"/>
  </r>
  <r>
    <x v="34"/>
    <x v="0"/>
    <x v="4"/>
    <x v="5"/>
    <n v="5151.221379999999"/>
  </r>
  <r>
    <x v="34"/>
    <x v="0"/>
    <x v="5"/>
    <x v="0"/>
    <n v="117.28219319351882"/>
  </r>
  <r>
    <x v="34"/>
    <x v="0"/>
    <x v="5"/>
    <x v="1"/>
    <n v="29769.531321329494"/>
  </r>
  <r>
    <x v="34"/>
    <x v="0"/>
    <x v="5"/>
    <x v="4"/>
    <n v="23853.752435483348"/>
  </r>
  <r>
    <x v="34"/>
    <x v="0"/>
    <x v="5"/>
    <x v="5"/>
    <n v="13710.618339999999"/>
  </r>
  <r>
    <x v="34"/>
    <x v="1"/>
    <x v="0"/>
    <x v="0"/>
    <n v="0"/>
  </r>
  <r>
    <x v="34"/>
    <x v="1"/>
    <x v="0"/>
    <x v="1"/>
    <n v="159.60673324053187"/>
  </r>
  <r>
    <x v="34"/>
    <x v="1"/>
    <x v="0"/>
    <x v="2"/>
    <n v="120040.28789999998"/>
  </r>
  <r>
    <x v="34"/>
    <x v="1"/>
    <x v="0"/>
    <x v="3"/>
    <n v="59.943174787354344"/>
  </r>
  <r>
    <x v="34"/>
    <x v="1"/>
    <x v="0"/>
    <x v="4"/>
    <n v="103.15043010296704"/>
  </r>
  <r>
    <x v="34"/>
    <x v="1"/>
    <x v="0"/>
    <x v="5"/>
    <n v="123794.59964999999"/>
  </r>
  <r>
    <x v="34"/>
    <x v="1"/>
    <x v="1"/>
    <x v="0"/>
    <n v="3.5993811087465591E-2"/>
  </r>
  <r>
    <x v="34"/>
    <x v="1"/>
    <x v="1"/>
    <x v="1"/>
    <n v="16.558861179858731"/>
  </r>
  <r>
    <x v="34"/>
    <x v="1"/>
    <x v="1"/>
    <x v="3"/>
    <n v="2.1208160813661068"/>
  </r>
  <r>
    <x v="34"/>
    <x v="1"/>
    <x v="1"/>
    <x v="4"/>
    <n v="11.025210251975931"/>
  </r>
  <r>
    <x v="34"/>
    <x v="1"/>
    <x v="2"/>
    <x v="0"/>
    <n v="232.11004240781105"/>
  </r>
  <r>
    <x v="34"/>
    <x v="1"/>
    <x v="2"/>
    <x v="1"/>
    <n v="123.68202404876595"/>
  </r>
  <r>
    <x v="34"/>
    <x v="1"/>
    <x v="2"/>
    <x v="6"/>
    <n v="63799.999999999985"/>
  </r>
  <r>
    <x v="34"/>
    <x v="1"/>
    <x v="2"/>
    <x v="2"/>
    <n v="140349.56352"/>
  </r>
  <r>
    <x v="34"/>
    <x v="1"/>
    <x v="2"/>
    <x v="3"/>
    <n v="161.35199889803147"/>
  </r>
  <r>
    <x v="34"/>
    <x v="1"/>
    <x v="2"/>
    <x v="4"/>
    <n v="76.330604063254043"/>
  </r>
  <r>
    <x v="34"/>
    <x v="1"/>
    <x v="2"/>
    <x v="7"/>
    <n v="74405.000000000015"/>
  </r>
  <r>
    <x v="34"/>
    <x v="1"/>
    <x v="2"/>
    <x v="5"/>
    <n v="120040.28789999998"/>
  </r>
  <r>
    <x v="34"/>
    <x v="1"/>
    <x v="3"/>
    <x v="1"/>
    <n v="3487.7307835806778"/>
  </r>
  <r>
    <x v="34"/>
    <x v="1"/>
    <x v="4"/>
    <x v="0"/>
    <n v="2.2633294485063726"/>
  </r>
  <r>
    <x v="34"/>
    <x v="1"/>
    <x v="4"/>
    <x v="1"/>
    <n v="0"/>
  </r>
  <r>
    <x v="34"/>
    <x v="1"/>
    <x v="4"/>
    <x v="2"/>
    <n v="6803.3153300000013"/>
  </r>
  <r>
    <x v="34"/>
    <x v="1"/>
    <x v="4"/>
    <x v="3"/>
    <n v="313.68244786324829"/>
  </r>
  <r>
    <x v="34"/>
    <x v="1"/>
    <x v="4"/>
    <x v="5"/>
    <n v="6122.9837799999996"/>
  </r>
  <r>
    <x v="34"/>
    <x v="1"/>
    <x v="5"/>
    <x v="0"/>
    <n v="107.44077400530811"/>
  </r>
  <r>
    <x v="34"/>
    <x v="1"/>
    <x v="5"/>
    <x v="1"/>
    <n v="37776.421597950168"/>
  </r>
  <r>
    <x v="34"/>
    <x v="1"/>
    <x v="5"/>
    <x v="4"/>
    <n v="23196.4937555818"/>
  </r>
  <r>
    <x v="34"/>
    <x v="1"/>
    <x v="5"/>
    <x v="5"/>
    <n v="17235.295409999999"/>
  </r>
  <r>
    <x v="35"/>
    <x v="0"/>
    <x v="0"/>
    <x v="0"/>
    <n v="0"/>
  </r>
  <r>
    <x v="35"/>
    <x v="0"/>
    <x v="0"/>
    <x v="1"/>
    <n v="1865.5639938440454"/>
  </r>
  <r>
    <x v="35"/>
    <x v="0"/>
    <x v="0"/>
    <x v="2"/>
    <n v="293689.78464999999"/>
  </r>
  <r>
    <x v="35"/>
    <x v="0"/>
    <x v="0"/>
    <x v="3"/>
    <n v="11554.147821129889"/>
  </r>
  <r>
    <x v="35"/>
    <x v="0"/>
    <x v="0"/>
    <x v="4"/>
    <n v="1417.9953844438069"/>
  </r>
  <r>
    <x v="35"/>
    <x v="0"/>
    <x v="0"/>
    <x v="5"/>
    <n v="340883.53469"/>
  </r>
  <r>
    <x v="35"/>
    <x v="0"/>
    <x v="1"/>
    <x v="0"/>
    <n v="32.69832774363627"/>
  </r>
  <r>
    <x v="35"/>
    <x v="0"/>
    <x v="1"/>
    <x v="1"/>
    <n v="3342.2651027208376"/>
  </r>
  <r>
    <x v="35"/>
    <x v="0"/>
    <x v="1"/>
    <x v="3"/>
    <n v="7094.4544642323854"/>
  </r>
  <r>
    <x v="35"/>
    <x v="0"/>
    <x v="1"/>
    <x v="4"/>
    <n v="2838.0788993078413"/>
  </r>
  <r>
    <x v="35"/>
    <x v="0"/>
    <x v="2"/>
    <x v="0"/>
    <n v="120.77998062451275"/>
  </r>
  <r>
    <x v="35"/>
    <x v="0"/>
    <x v="2"/>
    <x v="1"/>
    <n v="863.48404248183124"/>
  </r>
  <r>
    <x v="35"/>
    <x v="0"/>
    <x v="2"/>
    <x v="6"/>
    <n v="13090.733318685201"/>
  </r>
  <r>
    <x v="35"/>
    <x v="0"/>
    <x v="2"/>
    <x v="2"/>
    <n v="523971.80164000008"/>
  </r>
  <r>
    <x v="35"/>
    <x v="0"/>
    <x v="2"/>
    <x v="3"/>
    <n v="26264.977714637822"/>
  </r>
  <r>
    <x v="35"/>
    <x v="0"/>
    <x v="2"/>
    <x v="4"/>
    <n v="526.32215871903259"/>
  </r>
  <r>
    <x v="35"/>
    <x v="0"/>
    <x v="2"/>
    <x v="7"/>
    <n v="110485.93437649452"/>
  </r>
  <r>
    <x v="35"/>
    <x v="0"/>
    <x v="2"/>
    <x v="8"/>
    <n v="107693.61937890001"/>
  </r>
  <r>
    <x v="35"/>
    <x v="0"/>
    <x v="2"/>
    <x v="5"/>
    <n v="293689.78464999999"/>
  </r>
  <r>
    <x v="35"/>
    <x v="0"/>
    <x v="3"/>
    <x v="1"/>
    <n v="16345.041704630297"/>
  </r>
  <r>
    <x v="35"/>
    <x v="0"/>
    <x v="4"/>
    <x v="0"/>
    <n v="301.56718711700609"/>
  </r>
  <r>
    <x v="35"/>
    <x v="0"/>
    <x v="4"/>
    <x v="1"/>
    <n v="0"/>
  </r>
  <r>
    <x v="35"/>
    <x v="0"/>
    <x v="4"/>
    <x v="2"/>
    <n v="87489.498510000005"/>
  </r>
  <r>
    <x v="35"/>
    <x v="0"/>
    <x v="4"/>
    <x v="3"/>
    <n v="14521.770000000015"/>
  </r>
  <r>
    <x v="35"/>
    <x v="0"/>
    <x v="4"/>
    <x v="5"/>
    <n v="78740.548649999997"/>
  </r>
  <r>
    <x v="35"/>
    <x v="0"/>
    <x v="5"/>
    <x v="0"/>
    <n v="33951.818984514859"/>
  </r>
  <r>
    <x v="35"/>
    <x v="0"/>
    <x v="5"/>
    <x v="1"/>
    <n v="493581.64515632292"/>
  </r>
  <r>
    <x v="35"/>
    <x v="0"/>
    <x v="5"/>
    <x v="4"/>
    <n v="284457.56194846722"/>
  </r>
  <r>
    <x v="35"/>
    <x v="0"/>
    <x v="5"/>
    <x v="5"/>
    <n v="191837.21681000001"/>
  </r>
  <r>
    <x v="35"/>
    <x v="1"/>
    <x v="0"/>
    <x v="0"/>
    <n v="0"/>
  </r>
  <r>
    <x v="35"/>
    <x v="1"/>
    <x v="0"/>
    <x v="1"/>
    <n v="1542.0276445845666"/>
  </r>
  <r>
    <x v="35"/>
    <x v="1"/>
    <x v="0"/>
    <x v="2"/>
    <n v="398219.30258000002"/>
  </r>
  <r>
    <x v="35"/>
    <x v="1"/>
    <x v="0"/>
    <x v="3"/>
    <n v="11511.184781685746"/>
  </r>
  <r>
    <x v="35"/>
    <x v="1"/>
    <x v="0"/>
    <x v="4"/>
    <n v="1282.2155826186804"/>
  </r>
  <r>
    <x v="35"/>
    <x v="1"/>
    <x v="0"/>
    <x v="5"/>
    <n v="485942.82549000008"/>
  </r>
  <r>
    <x v="35"/>
    <x v="1"/>
    <x v="1"/>
    <x v="0"/>
    <n v="32.363431723111525"/>
  </r>
  <r>
    <x v="35"/>
    <x v="1"/>
    <x v="1"/>
    <x v="1"/>
    <n v="2991.2240093384366"/>
  </r>
  <r>
    <x v="35"/>
    <x v="1"/>
    <x v="1"/>
    <x v="3"/>
    <n v="7069.2251710896171"/>
  </r>
  <r>
    <x v="35"/>
    <x v="1"/>
    <x v="1"/>
    <x v="4"/>
    <n v="2688.7552222794429"/>
  </r>
  <r>
    <x v="35"/>
    <x v="1"/>
    <x v="2"/>
    <x v="0"/>
    <n v="119.54328164805865"/>
  </r>
  <r>
    <x v="35"/>
    <x v="1"/>
    <x v="2"/>
    <x v="1"/>
    <n v="746.51826749187683"/>
  </r>
  <r>
    <x v="35"/>
    <x v="1"/>
    <x v="2"/>
    <x v="6"/>
    <n v="13330.869691721702"/>
  </r>
  <r>
    <x v="35"/>
    <x v="1"/>
    <x v="2"/>
    <x v="2"/>
    <n v="711349.03457000013"/>
  </r>
  <r>
    <x v="35"/>
    <x v="1"/>
    <x v="2"/>
    <x v="3"/>
    <n v="26171.23999629635"/>
  </r>
  <r>
    <x v="35"/>
    <x v="1"/>
    <x v="2"/>
    <x v="4"/>
    <n v="488.80735379446071"/>
  </r>
  <r>
    <x v="35"/>
    <x v="1"/>
    <x v="2"/>
    <x v="7"/>
    <n v="134193.4923620302"/>
  </r>
  <r>
    <x v="35"/>
    <x v="1"/>
    <x v="2"/>
    <x v="8"/>
    <n v="123189.71054702598"/>
  </r>
  <r>
    <x v="35"/>
    <x v="1"/>
    <x v="2"/>
    <x v="5"/>
    <n v="398219.30258000002"/>
  </r>
  <r>
    <x v="35"/>
    <x v="1"/>
    <x v="3"/>
    <x v="1"/>
    <n v="25635.550073360937"/>
  </r>
  <r>
    <x v="35"/>
    <x v="1"/>
    <x v="4"/>
    <x v="0"/>
    <n v="298.47921366868428"/>
  </r>
  <r>
    <x v="35"/>
    <x v="1"/>
    <x v="4"/>
    <x v="1"/>
    <n v="0"/>
  </r>
  <r>
    <x v="35"/>
    <x v="1"/>
    <x v="4"/>
    <x v="2"/>
    <n v="79175.072490000006"/>
  </r>
  <r>
    <x v="35"/>
    <x v="1"/>
    <x v="4"/>
    <x v="3"/>
    <n v="14049.633008042802"/>
  </r>
  <r>
    <x v="35"/>
    <x v="1"/>
    <x v="4"/>
    <x v="5"/>
    <n v="71257.565219999989"/>
  </r>
  <r>
    <x v="35"/>
    <x v="1"/>
    <x v="5"/>
    <x v="0"/>
    <n v="33603.448036194641"/>
  </r>
  <r>
    <x v="35"/>
    <x v="1"/>
    <x v="5"/>
    <x v="1"/>
    <n v="427496.68000522419"/>
  </r>
  <r>
    <x v="35"/>
    <x v="1"/>
    <x v="5"/>
    <x v="4"/>
    <n v="264060.02647736855"/>
  </r>
  <r>
    <x v="35"/>
    <x v="1"/>
    <x v="5"/>
    <x v="5"/>
    <n v="233323.71632000004"/>
  </r>
  <r>
    <x v="36"/>
    <x v="0"/>
    <x v="0"/>
    <x v="0"/>
    <n v="0"/>
  </r>
  <r>
    <x v="36"/>
    <x v="0"/>
    <x v="0"/>
    <x v="1"/>
    <n v="0.84483152286896168"/>
  </r>
  <r>
    <x v="36"/>
    <x v="0"/>
    <x v="0"/>
    <x v="2"/>
    <n v="3078.7523299999998"/>
  </r>
  <r>
    <x v="36"/>
    <x v="0"/>
    <x v="0"/>
    <x v="3"/>
    <n v="35.964679891936932"/>
  </r>
  <r>
    <x v="36"/>
    <x v="0"/>
    <x v="0"/>
    <x v="4"/>
    <n v="0.55949997184210842"/>
  </r>
  <r>
    <x v="36"/>
    <x v="0"/>
    <x v="0"/>
    <x v="5"/>
    <n v="904.04164000000014"/>
  </r>
  <r>
    <x v="36"/>
    <x v="0"/>
    <x v="1"/>
    <x v="0"/>
    <n v="3.7442609539901389E-2"/>
  </r>
  <r>
    <x v="36"/>
    <x v="0"/>
    <x v="1"/>
    <x v="1"/>
    <n v="0.84001140194777824"/>
  </r>
  <r>
    <x v="36"/>
    <x v="0"/>
    <x v="1"/>
    <x v="3"/>
    <n v="2.6950526685069671"/>
  </r>
  <r>
    <x v="36"/>
    <x v="0"/>
    <x v="1"/>
    <x v="4"/>
    <n v="0.53594862932110821"/>
  </r>
  <r>
    <x v="36"/>
    <x v="0"/>
    <x v="2"/>
    <x v="0"/>
    <n v="1.0102425090776335"/>
  </r>
  <r>
    <x v="36"/>
    <x v="0"/>
    <x v="2"/>
    <x v="1"/>
    <n v="2.1469985925789592"/>
  </r>
  <r>
    <x v="36"/>
    <x v="0"/>
    <x v="2"/>
    <x v="6"/>
    <n v="16.339560801355297"/>
  </r>
  <r>
    <x v="36"/>
    <x v="0"/>
    <x v="2"/>
    <x v="2"/>
    <n v="6057.9778999999999"/>
  </r>
  <r>
    <x v="36"/>
    <x v="0"/>
    <x v="2"/>
    <x v="3"/>
    <n v="72.597377142529808"/>
  </r>
  <r>
    <x v="36"/>
    <x v="0"/>
    <x v="2"/>
    <x v="4"/>
    <n v="1.3565512350019526"/>
  </r>
  <r>
    <x v="36"/>
    <x v="0"/>
    <x v="2"/>
    <x v="7"/>
    <n v="151.32815587400589"/>
  </r>
  <r>
    <x v="36"/>
    <x v="0"/>
    <x v="2"/>
    <x v="5"/>
    <n v="3078.7523299999998"/>
  </r>
  <r>
    <x v="36"/>
    <x v="0"/>
    <x v="3"/>
    <x v="1"/>
    <n v="28.620901636608984"/>
  </r>
  <r>
    <x v="36"/>
    <x v="0"/>
    <x v="4"/>
    <x v="0"/>
    <n v="0.42063378160191739"/>
  </r>
  <r>
    <x v="36"/>
    <x v="0"/>
    <x v="4"/>
    <x v="1"/>
    <n v="0"/>
  </r>
  <r>
    <x v="36"/>
    <x v="0"/>
    <x v="4"/>
    <x v="2"/>
    <n v="1620.9644799999999"/>
  </r>
  <r>
    <x v="36"/>
    <x v="0"/>
    <x v="4"/>
    <x v="3"/>
    <n v="93.930558001601042"/>
  </r>
  <r>
    <x v="36"/>
    <x v="0"/>
    <x v="4"/>
    <x v="5"/>
    <n v="1458.8680199999999"/>
  </r>
  <r>
    <x v="36"/>
    <x v="0"/>
    <x v="5"/>
    <x v="0"/>
    <n v="133.39548822595168"/>
  </r>
  <r>
    <x v="36"/>
    <x v="0"/>
    <x v="5"/>
    <x v="1"/>
    <n v="749.64725684599546"/>
  </r>
  <r>
    <x v="36"/>
    <x v="0"/>
    <x v="5"/>
    <x v="4"/>
    <n v="492.24935519496916"/>
  </r>
  <r>
    <x v="36"/>
    <x v="0"/>
    <x v="5"/>
    <x v="5"/>
    <n v="5316.0327100000004"/>
  </r>
  <r>
    <x v="36"/>
    <x v="1"/>
    <x v="0"/>
    <x v="0"/>
    <n v="0"/>
  </r>
  <r>
    <x v="36"/>
    <x v="1"/>
    <x v="0"/>
    <x v="1"/>
    <n v="0.65420153171536144"/>
  </r>
  <r>
    <x v="36"/>
    <x v="1"/>
    <x v="0"/>
    <x v="2"/>
    <n v="1547.94776"/>
  </r>
  <r>
    <x v="36"/>
    <x v="1"/>
    <x v="0"/>
    <x v="3"/>
    <n v="37.168643085602355"/>
  </r>
  <r>
    <x v="36"/>
    <x v="1"/>
    <x v="0"/>
    <x v="4"/>
    <n v="0.52840381556202831"/>
  </r>
  <r>
    <x v="36"/>
    <x v="1"/>
    <x v="0"/>
    <x v="5"/>
    <n v="442.78241000000003"/>
  </r>
  <r>
    <x v="36"/>
    <x v="1"/>
    <x v="1"/>
    <x v="0"/>
    <n v="3.8189666715122979E-2"/>
  </r>
  <r>
    <x v="36"/>
    <x v="1"/>
    <x v="1"/>
    <x v="1"/>
    <n v="0.71044671292876738"/>
  </r>
  <r>
    <x v="36"/>
    <x v="1"/>
    <x v="1"/>
    <x v="3"/>
    <n v="2.7852797122626693"/>
  </r>
  <r>
    <x v="36"/>
    <x v="1"/>
    <x v="1"/>
    <x v="4"/>
    <n v="0.57025809509593806"/>
  </r>
  <r>
    <x v="36"/>
    <x v="1"/>
    <x v="2"/>
    <x v="0"/>
    <n v="1.0309372314835259"/>
  </r>
  <r>
    <x v="36"/>
    <x v="1"/>
    <x v="2"/>
    <x v="1"/>
    <n v="1.6920165890747945"/>
  </r>
  <r>
    <x v="36"/>
    <x v="1"/>
    <x v="2"/>
    <x v="6"/>
    <n v="8.1164486052017697"/>
  </r>
  <r>
    <x v="36"/>
    <x v="1"/>
    <x v="2"/>
    <x v="2"/>
    <n v="2584.8886299999999"/>
  </r>
  <r>
    <x v="36"/>
    <x v="1"/>
    <x v="2"/>
    <x v="3"/>
    <n v="75.027646200999214"/>
  </r>
  <r>
    <x v="36"/>
    <x v="1"/>
    <x v="2"/>
    <x v="4"/>
    <n v="1.2639765271500576"/>
  </r>
  <r>
    <x v="36"/>
    <x v="1"/>
    <x v="2"/>
    <x v="7"/>
    <n v="102.75603336626266"/>
  </r>
  <r>
    <x v="36"/>
    <x v="1"/>
    <x v="2"/>
    <x v="5"/>
    <n v="1547.94776"/>
  </r>
  <r>
    <x v="36"/>
    <x v="1"/>
    <x v="3"/>
    <x v="1"/>
    <n v="56.342606241485889"/>
  </r>
  <r>
    <x v="36"/>
    <x v="1"/>
    <x v="4"/>
    <x v="0"/>
    <n v="0.4292288826498829"/>
  </r>
  <r>
    <x v="36"/>
    <x v="1"/>
    <x v="4"/>
    <x v="1"/>
    <n v="0"/>
  </r>
  <r>
    <x v="36"/>
    <x v="1"/>
    <x v="4"/>
    <x v="2"/>
    <n v="1046.2580800000001"/>
  </r>
  <r>
    <x v="36"/>
    <x v="1"/>
    <x v="4"/>
    <x v="3"/>
    <n v="93.954480099646744"/>
  </r>
  <r>
    <x v="36"/>
    <x v="1"/>
    <x v="4"/>
    <x v="5"/>
    <n v="941.6323000000001"/>
  </r>
  <r>
    <x v="36"/>
    <x v="1"/>
    <x v="5"/>
    <x v="0"/>
    <n v="135.9914735893926"/>
  </r>
  <r>
    <x v="36"/>
    <x v="1"/>
    <x v="5"/>
    <x v="1"/>
    <n v="570.00072892479511"/>
  </r>
  <r>
    <x v="36"/>
    <x v="1"/>
    <x v="5"/>
    <x v="4"/>
    <n v="444.80937699624201"/>
  </r>
  <r>
    <x v="36"/>
    <x v="1"/>
    <x v="5"/>
    <x v="5"/>
    <n v="2246.732080000000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4">
  <r>
    <x v="0"/>
    <x v="0"/>
    <n v="67911.746262186905"/>
    <n v="63600.300532193716"/>
    <n v="4311.4457299931892"/>
    <n v="451.61054494788726"/>
    <n v="43228.456274941069"/>
    <n v="1.0447066212023851E-2"/>
    <n v="1.0447066212023851E-2"/>
  </r>
  <r>
    <x v="0"/>
    <x v="1"/>
    <n v="41553.593812855455"/>
    <n v="39060.885186910709"/>
    <n v="2492.708625944746"/>
    <n v="483.25432153220197"/>
    <n v="38108.462947476946"/>
    <n v="1.2681023692775226E-2"/>
    <n v="1.2681023692775226E-2"/>
  </r>
  <r>
    <x v="1"/>
    <x v="0"/>
    <n v="97559.779539447496"/>
    <n v="95057.747478566394"/>
    <n v="2502.0320608811016"/>
    <n v="1418.9952918879799"/>
    <n v="75260.027352769088"/>
    <n v="1.885456784697501E-2"/>
    <n v="1.885456784697501E-2"/>
  </r>
  <r>
    <x v="1"/>
    <x v="1"/>
    <n v="188029.48294007781"/>
    <n v="226941.40539546622"/>
    <n v="-38911.922455388412"/>
    <n v="377.30564297335695"/>
    <n v="279266.54218758491"/>
    <n v="1.3510592426067231E-3"/>
    <n v="1.3510592426067231E-3"/>
  </r>
  <r>
    <x v="2"/>
    <x v="0"/>
    <n v="62641.444768564696"/>
    <n v="75043.848765407136"/>
    <n v="-12402.40399684244"/>
    <n v="85.40367740000022"/>
    <n v="23182.999680557561"/>
    <n v="3.6838924460506324E-3"/>
    <n v="3.6838924460506324E-3"/>
  </r>
  <r>
    <x v="2"/>
    <x v="1"/>
    <n v="59539.291813575102"/>
    <n v="70192.244445917881"/>
    <n v="-10652.952632342778"/>
    <n v="80.55160302191905"/>
    <n v="26634.46003962115"/>
    <n v="3.0243377527493071E-3"/>
    <n v="3.0243377527493071E-3"/>
  </r>
  <r>
    <x v="3"/>
    <x v="0"/>
    <n v="9313.4902775910468"/>
    <n v="10330.0586962752"/>
    <n v="-1016.5684186841536"/>
    <n v="748.80881271712792"/>
    <n v="22851.46039403298"/>
    <n v="3.2768532067764845E-2"/>
    <n v="3.2768532067764845E-2"/>
  </r>
  <r>
    <x v="3"/>
    <x v="1"/>
    <n v="12481.660879080351"/>
    <n v="15425.521160377615"/>
    <n v="-2943.860281297264"/>
    <n v="1197.1291885647138"/>
    <n v="20734.868907267453"/>
    <n v="5.7735073895023609E-2"/>
    <n v="5.7735073895023609E-2"/>
  </r>
  <r>
    <x v="4"/>
    <x v="0"/>
    <n v="29909.84274783004"/>
    <n v="34725.077509422124"/>
    <n v="-4815.2347615920844"/>
    <n v="1391.3658226788993"/>
    <n v="102037.13106108675"/>
    <n v="1.3635877530170148E-2"/>
    <n v="1.3635877530170148E-2"/>
  </r>
  <r>
    <x v="4"/>
    <x v="1"/>
    <n v="19489.549214378443"/>
    <n v="23287.959614563861"/>
    <n v="-3798.4104001854175"/>
    <n v="1321.9936567250552"/>
    <n v="85992.683256539618"/>
    <n v="1.5373327202515448E-2"/>
    <n v="1.5373327202515448E-2"/>
  </r>
  <r>
    <x v="5"/>
    <x v="0"/>
    <n v="78513.455273605316"/>
    <n v="78523.884701777002"/>
    <n v="-10.429428171686595"/>
    <n v="369.18129347984291"/>
    <n v="51116.751865308164"/>
    <n v="7.2223151903827885E-3"/>
    <n v="7.2223151903827885E-3"/>
  </r>
  <r>
    <x v="5"/>
    <x v="1"/>
    <n v="74084.238250501454"/>
    <n v="73758.373629979775"/>
    <n v="325.86462052167917"/>
    <n v="283.1900885218771"/>
    <n v="48315.054709043565"/>
    <n v="5.8613219052998369E-3"/>
    <n v="5.8613219052998369E-3"/>
  </r>
  <r>
    <x v="6"/>
    <x v="0"/>
    <n v="106.18065776231494"/>
    <n v="202.42259156602739"/>
    <n v="-96.241933803712456"/>
    <n v="130.30692599999981"/>
    <n v="98.064992196287363"/>
    <n v="1.3287812814911242"/>
    <n v="1.3287812814911242"/>
  </r>
  <r>
    <x v="6"/>
    <x v="1"/>
    <n v="259.86179399506244"/>
    <n v="562.77244895081935"/>
    <n v="-302.91065495575691"/>
    <n v="138.06229210083535"/>
    <n v="-91.84836285492176"/>
    <n v="-1.5031546323684657"/>
    <n v="1.5031546323684657"/>
  </r>
  <r>
    <x v="7"/>
    <x v="0"/>
    <n v="26176.026376706566"/>
    <n v="33759.495267713603"/>
    <n v="-7583.4688910070363"/>
    <n v="417.11681371515192"/>
    <n v="1018.6479227081147"/>
    <n v="0.40948084653844952"/>
    <n v="0.40948084653844952"/>
  </r>
  <r>
    <x v="7"/>
    <x v="1"/>
    <n v="32116.85529996104"/>
    <n v="39514.021568871976"/>
    <n v="-7397.1662689109362"/>
    <n v="362.65314746259878"/>
    <n v="3005.486878551661"/>
    <n v="0.12066369347696528"/>
    <n v="0.12066369347696528"/>
  </r>
  <r>
    <x v="8"/>
    <x v="0"/>
    <n v="497217.31402373326"/>
    <n v="530403.55674739927"/>
    <n v="-33186.242723666015"/>
    <n v="6445.0973570533351"/>
    <n v="112958.85463338732"/>
    <n v="5.7057035306981183E-2"/>
    <n v="5.7057035306981183E-2"/>
  </r>
  <r>
    <x v="8"/>
    <x v="1"/>
    <n v="523588.22480246943"/>
    <n v="558281.64052661485"/>
    <n v="-34693.415724145423"/>
    <n v="3946.4320409333068"/>
    <n v="153731.31182563578"/>
    <n v="2.5670970956192748E-2"/>
    <n v="2.5670970956192748E-2"/>
  </r>
  <r>
    <x v="9"/>
    <x v="0"/>
    <n v="4969.0091081057026"/>
    <n v="5100.2430361592269"/>
    <n v="-131.23392805352432"/>
    <n v="563.48268455995048"/>
    <n v="5897.9449465064245"/>
    <n v="9.5538817277994861E-2"/>
    <n v="9.5538817277994861E-2"/>
  </r>
  <r>
    <x v="9"/>
    <x v="1"/>
    <n v="12406.145186030124"/>
    <n v="11698.831936359707"/>
    <n v="707.31324967041655"/>
    <n v="451.10739559105684"/>
    <n v="16612.534555261471"/>
    <n v="2.7154640015372218E-2"/>
    <n v="2.7154640015372218E-2"/>
  </r>
  <r>
    <x v="10"/>
    <x v="0"/>
    <n v="5552.8964093986997"/>
    <n v="19491.930912209991"/>
    <n v="-13939.034502811292"/>
    <n v="294.53965057881533"/>
    <n v="-3476.1650464068866"/>
    <n v="-8.4731204257192605E-2"/>
    <n v="8.4731204257192605E-2"/>
  </r>
  <r>
    <x v="10"/>
    <x v="1"/>
    <n v="7620.1556780956962"/>
    <n v="21066.994152566218"/>
    <n v="-13446.838474470522"/>
    <n v="303.11084007653301"/>
    <n v="5578.2723656060116"/>
    <n v="5.4337762699689138E-2"/>
    <n v="5.4337762699689138E-2"/>
  </r>
  <r>
    <x v="11"/>
    <x v="0"/>
    <n v="354341.48441637517"/>
    <n v="361672.10120609222"/>
    <n v="-7330.6167897170526"/>
    <n v="15359.147214287523"/>
    <n v="221622.08884457048"/>
    <n v="6.9303323032296235E-2"/>
    <n v="6.9303323032296235E-2"/>
  </r>
  <r>
    <x v="11"/>
    <x v="1"/>
    <n v="342880.37683965161"/>
    <n v="355747.20917251019"/>
    <n v="-12866.832332858583"/>
    <n v="15149.104037777421"/>
    <n v="178519.04185491885"/>
    <n v="8.485987758151306E-2"/>
    <n v="8.485987758151306E-2"/>
  </r>
  <r>
    <x v="12"/>
    <x v="0"/>
    <n v="264160.45268951223"/>
    <n v="270027.28016617976"/>
    <n v="-5866.8274766675313"/>
    <n v="1705.7616528431299"/>
    <n v="103637.93417617559"/>
    <n v="1.645885424485094E-2"/>
    <n v="1.645885424485094E-2"/>
  </r>
  <r>
    <x v="12"/>
    <x v="1"/>
    <n v="263896.19449788949"/>
    <n v="268162.07974314253"/>
    <n v="-4265.8852452530409"/>
    <n v="1738.042236954715"/>
    <n v="106398.15699170166"/>
    <n v="1.6335266381449356E-2"/>
    <n v="1.6335266381449356E-2"/>
  </r>
  <r>
    <x v="13"/>
    <x v="0"/>
    <n v="763297.16526726459"/>
    <n v="749119.85784923378"/>
    <n v="14177.307418030803"/>
    <n v="7051.9499239883244"/>
    <n v="258432.57734201913"/>
    <n v="2.72873876680629E-2"/>
    <n v="2.72873876680629E-2"/>
  </r>
  <r>
    <x v="13"/>
    <x v="1"/>
    <n v="830582.71662440349"/>
    <n v="938998.12393139"/>
    <n v="-108415.40730698651"/>
    <n v="7059.7028689051222"/>
    <n v="76001.575561918609"/>
    <n v="9.2888901535384233E-2"/>
    <n v="9.2888901535384233E-2"/>
  </r>
  <r>
    <x v="14"/>
    <x v="0"/>
    <n v="32026.77411542504"/>
    <n v="38514.960856787067"/>
    <n v="-6488.1867413620275"/>
    <n v="6585.8964323502787"/>
    <n v="75546.651773564779"/>
    <n v="8.7176549558941677E-2"/>
    <n v="8.7176549558941677E-2"/>
  </r>
  <r>
    <x v="14"/>
    <x v="1"/>
    <n v="21307.71024542212"/>
    <n v="27043.374663125069"/>
    <n v="-5735.6644177029484"/>
    <n v="6561.8550937249538"/>
    <n v="66819.951061250787"/>
    <n v="9.8202033816367246E-2"/>
    <n v="9.8202033816367246E-2"/>
  </r>
  <r>
    <x v="15"/>
    <x v="0"/>
    <n v="21915.940875140299"/>
    <n v="43054.942016113397"/>
    <n v="-21139.001140973098"/>
    <n v="160.45756961870086"/>
    <n v="92426.456428645601"/>
    <n v="1.7360567073408915E-3"/>
    <n v="1.7360567073408915E-3"/>
  </r>
  <r>
    <x v="15"/>
    <x v="1"/>
    <n v="16054.37219913047"/>
    <n v="36032.306921139461"/>
    <n v="-19977.934722008991"/>
    <n v="151.28438152146265"/>
    <n v="89767.34965951246"/>
    <n v="1.6852940639919111E-3"/>
    <n v="1.6852940639919111E-3"/>
  </r>
  <r>
    <x v="16"/>
    <x v="0"/>
    <n v="49779.023414077979"/>
    <n v="65553.35798859896"/>
    <n v="-15774.334574520981"/>
    <n v="1222.0709252975271"/>
    <n v="85038.73635077654"/>
    <n v="1.4370755937113212E-2"/>
    <n v="1.4370755937113212E-2"/>
  </r>
  <r>
    <x v="16"/>
    <x v="1"/>
    <n v="45390.018810641246"/>
    <n v="59757.98508788053"/>
    <n v="-14367.966277239284"/>
    <n v="1219.7756298723493"/>
    <n v="92925.809352633063"/>
    <n v="1.3126338509935043E-2"/>
    <n v="1.3126338509935043E-2"/>
  </r>
  <r>
    <x v="17"/>
    <x v="0"/>
    <n v="21133.078048940821"/>
    <n v="26863.077065842699"/>
    <n v="-5729.9990169018783"/>
    <n v="333.17642720000049"/>
    <n v="37889.893250298126"/>
    <n v="8.7932796484555681E-3"/>
    <n v="8.7932796484555681E-3"/>
  </r>
  <r>
    <x v="17"/>
    <x v="1"/>
    <n v="40467.233314435711"/>
    <n v="48166.75834975137"/>
    <n v="-7699.5250353156589"/>
    <n v="215.68026032870694"/>
    <n v="51394.306901200398"/>
    <n v="4.1965788300896293E-3"/>
    <n v="4.1965788300896293E-3"/>
  </r>
  <r>
    <x v="18"/>
    <x v="0"/>
    <n v="17504.00692"/>
    <n v="19327.615017300006"/>
    <n v="-1823.6080973000062"/>
    <n v="42.254998729624617"/>
    <n v="47374.784741429612"/>
    <n v="8.919301472344696E-4"/>
    <n v="8.919301472344696E-4"/>
  </r>
  <r>
    <x v="18"/>
    <x v="1"/>
    <n v="17595.686509999996"/>
    <n v="18553.260750059671"/>
    <n v="-957.5742400596755"/>
    <n v="36.183487692029814"/>
    <n v="40847.235057632352"/>
    <n v="8.8582464984417316E-4"/>
    <n v="8.8582464984417316E-4"/>
  </r>
  <r>
    <x v="19"/>
    <x v="0"/>
    <n v="246903.70283231974"/>
    <n v="249625.62367860347"/>
    <n v="-2721.9208462837269"/>
    <n v="14390.932735161914"/>
    <n v="166983.3283688782"/>
    <n v="8.6181853456479843E-2"/>
    <n v="8.6181853456479843E-2"/>
  </r>
  <r>
    <x v="19"/>
    <x v="1"/>
    <n v="264429.38831291971"/>
    <n v="262625.53411588504"/>
    <n v="1803.8541970346705"/>
    <n v="14381.490506617287"/>
    <n v="177001.05044365197"/>
    <n v="8.1250876594066393E-2"/>
    <n v="8.1250876594066393E-2"/>
  </r>
  <r>
    <x v="20"/>
    <x v="0"/>
    <n v="19860.474689501862"/>
    <n v="23906.59580107731"/>
    <n v="-4046.1211115754486"/>
    <n v="99.495981799501692"/>
    <n v="17722.944870224055"/>
    <n v="5.6139644132540741E-3"/>
    <n v="5.6139644132540741E-3"/>
  </r>
  <r>
    <x v="20"/>
    <x v="1"/>
    <n v="19437.188434210981"/>
    <n v="23465.612974731241"/>
    <n v="-4028.4245405202601"/>
    <n v="94.654831198714021"/>
    <n v="14836.020290678454"/>
    <n v="6.3800688691553033E-3"/>
    <n v="6.3800688691553033E-3"/>
  </r>
  <r>
    <x v="21"/>
    <x v="0"/>
    <n v="155.10852898970589"/>
    <n v="194.23912308891417"/>
    <n v="-39.130594099208281"/>
    <n v="9.5755518710062972"/>
    <n v="1933.6135986424013"/>
    <n v="4.9521537693618493E-3"/>
    <n v="4.9521537693618493E-3"/>
  </r>
  <r>
    <x v="21"/>
    <x v="1"/>
    <n v="211.27880530183518"/>
    <n v="260.78676553468728"/>
    <n v="-49.507960232852099"/>
    <n v="9.9164908916754513"/>
    <n v="1953.2458677935012"/>
    <n v="5.0769291542788154E-3"/>
    <n v="5.0769291542788154E-3"/>
  </r>
  <r>
    <x v="22"/>
    <x v="0"/>
    <n v="65437.69179481289"/>
    <n v="69227.491388044247"/>
    <n v="-3789.799593231357"/>
    <n v="74.718739800000378"/>
    <n v="22930.919146568642"/>
    <n v="3.2584275982317618E-3"/>
    <n v="3.2584275982317618E-3"/>
  </r>
  <r>
    <x v="22"/>
    <x v="1"/>
    <n v="68947.259616324955"/>
    <n v="72565.626959868634"/>
    <n v="-3618.3673435436795"/>
    <n v="79.255386336841795"/>
    <n v="20184.888042793158"/>
    <n v="3.9264714358987615E-3"/>
    <n v="3.9264714358987615E-3"/>
  </r>
  <r>
    <x v="23"/>
    <x v="0"/>
    <n v="12355.23547"/>
    <n v="6624.5221300000003"/>
    <n v="5730.7133399999993"/>
    <n v="0"/>
    <n v="5730.7133399999993"/>
    <n v="0"/>
    <n v="0"/>
  </r>
  <r>
    <x v="23"/>
    <x v="1"/>
    <n v="10487.343120000001"/>
    <n v="5618.0448800000004"/>
    <n v="4869.298240000001"/>
    <n v="0"/>
    <n v="4869.298240000001"/>
    <n v="0"/>
    <n v="0"/>
  </r>
  <r>
    <x v="24"/>
    <x v="0"/>
    <n v="8966.6912818020919"/>
    <n v="8245.054529494917"/>
    <n v="721.6367523071749"/>
    <n v="174.22365216267895"/>
    <n v="8933.6908612853349"/>
    <n v="1.9501867130604127E-2"/>
    <n v="1.9501867130604127E-2"/>
  </r>
  <r>
    <x v="24"/>
    <x v="1"/>
    <n v="4672.904943062832"/>
    <n v="4042.8283611030238"/>
    <n v="630.07658195980821"/>
    <n v="176.2782589855743"/>
    <n v="4975.5328877250831"/>
    <n v="3.5429020963857479E-2"/>
    <n v="3.5429020963857479E-2"/>
  </r>
  <r>
    <x v="25"/>
    <x v="0"/>
    <n v="0"/>
    <n v="1.2499999999999998"/>
    <n v="-1.2499999999999998"/>
    <n v="21.309054690795978"/>
    <n v="81.729054690795991"/>
    <n v="0.26072802103748938"/>
    <n v="0.26072802103748938"/>
  </r>
  <r>
    <x v="25"/>
    <x v="1"/>
    <n v="0"/>
    <n v="1.25486609571083"/>
    <n v="-1.25486609571083"/>
    <n v="23.158247773429611"/>
    <n v="78.243381677718617"/>
    <n v="0.29597708172708481"/>
    <n v="0.29597708172708481"/>
  </r>
  <r>
    <x v="26"/>
    <x v="0"/>
    <n v="17364.919849737293"/>
    <n v="31352.905068064898"/>
    <n v="-13987.985218327605"/>
    <n v="2333.2999003886171"/>
    <n v="57303.574682060986"/>
    <n v="4.0718225928042528E-2"/>
    <n v="4.0718225928042528E-2"/>
  </r>
  <r>
    <x v="26"/>
    <x v="1"/>
    <n v="21296.714238544242"/>
    <n v="37969.704502265813"/>
    <n v="-16672.990263721571"/>
    <n v="2666.682065859146"/>
    <n v="55492.471802137574"/>
    <n v="4.8054843823994615E-2"/>
    <n v="4.8054843823994615E-2"/>
  </r>
  <r>
    <x v="27"/>
    <x v="0"/>
    <n v="374188.29233460926"/>
    <n v="399286.30571934994"/>
    <n v="-25098.013384740683"/>
    <n v="648.17928065115575"/>
    <n v="322300.16589591053"/>
    <n v="2.0111043965782213E-3"/>
    <n v="2.0111043965782213E-3"/>
  </r>
  <r>
    <x v="27"/>
    <x v="1"/>
    <n v="376555.72366540489"/>
    <n v="400135.65769150294"/>
    <n v="-23579.934026098053"/>
    <n v="219.99200112945528"/>
    <n v="314867.05797503138"/>
    <n v="6.9868217572287413E-4"/>
    <n v="6.9868217572287413E-4"/>
  </r>
  <r>
    <x v="28"/>
    <x v="0"/>
    <n v="131119.66109716112"/>
    <n v="147911.24673072519"/>
    <n v="-16791.585633564071"/>
    <n v="2620.4410886986407"/>
    <n v="44924.355455134573"/>
    <n v="5.8330076461879224E-2"/>
    <n v="5.8330076461879224E-2"/>
  </r>
  <r>
    <x v="28"/>
    <x v="1"/>
    <n v="213432.48163052968"/>
    <n v="264849.47891868843"/>
    <n v="-51416.997288158746"/>
    <n v="2481.183250268391"/>
    <n v="-7730.3140378903472"/>
    <n v="-0.32096797595890708"/>
    <n v="0.32096797595890708"/>
  </r>
  <r>
    <x v="29"/>
    <x v="0"/>
    <n v="139039.9903059254"/>
    <n v="159624.54677047898"/>
    <n v="-20584.556464553578"/>
    <n v="2580.4545164129859"/>
    <n v="12311.988051859404"/>
    <n v="0.20958877685259578"/>
    <n v="0.20958877685259578"/>
  </r>
  <r>
    <x v="29"/>
    <x v="1"/>
    <n v="173430.46932590238"/>
    <n v="189415.1905493745"/>
    <n v="-15984.721223472123"/>
    <n v="2617.0545378009906"/>
    <n v="23235.14093185556"/>
    <n v="0.11263346951397175"/>
    <n v="0.11263346951397175"/>
  </r>
  <r>
    <x v="30"/>
    <x v="0"/>
    <n v="129656.95681829625"/>
    <n v="129643.17364192441"/>
    <n v="13.783176371842274"/>
    <n v="3582.216306870193"/>
    <n v="18535.599483242037"/>
    <n v="0.19326142162862661"/>
    <n v="0.19326142162862661"/>
  </r>
  <r>
    <x v="30"/>
    <x v="1"/>
    <n v="115565.60211940962"/>
    <n v="115875.13794658858"/>
    <n v="-309.53582717895915"/>
    <n v="1452.3362150401722"/>
    <n v="16182.800387861213"/>
    <n v="8.9745667018767392E-2"/>
    <n v="8.9745667018767392E-2"/>
  </r>
  <r>
    <x v="31"/>
    <x v="0"/>
    <n v="159136.41084882757"/>
    <n v="346250.5312046677"/>
    <n v="-187114.12035584013"/>
    <n v="1434.2893805315939"/>
    <n v="-20772.060975308548"/>
    <n v="-6.9048968334750854E-2"/>
    <n v="6.9048968334750854E-2"/>
  </r>
  <r>
    <x v="31"/>
    <x v="1"/>
    <n v="144315.89672143388"/>
    <n v="351423.0707489535"/>
    <n v="-207107.17402751962"/>
    <n v="1224.7275000139271"/>
    <n v="-50793.896527505705"/>
    <n v="-2.4111706006856897E-2"/>
    <n v="2.4111706006856897E-2"/>
  </r>
  <r>
    <x v="32"/>
    <x v="0"/>
    <n v="425631.40441808978"/>
    <n v="513510.97165503539"/>
    <n v="-87879.567236945615"/>
    <n v="787.42136857236869"/>
    <n v="76582.85413162678"/>
    <n v="1.0281953806774925E-2"/>
    <n v="1.0281953806774925E-2"/>
  </r>
  <r>
    <x v="32"/>
    <x v="1"/>
    <n v="622196.1346752902"/>
    <n v="724558.83578152244"/>
    <n v="-102362.70110623224"/>
    <n v="208.24597280802595"/>
    <n v="94687.544866575816"/>
    <n v="2.1992963604818912E-3"/>
    <n v="2.1992963604818912E-3"/>
  </r>
  <r>
    <x v="33"/>
    <x v="0"/>
    <n v="23013.685371844804"/>
    <n v="22863.66913957239"/>
    <n v="150.01623227241362"/>
    <n v="198.27523327884376"/>
    <n v="32846.391465551249"/>
    <n v="6.0364388425069929E-3"/>
    <n v="6.0364388425069929E-3"/>
  </r>
  <r>
    <x v="33"/>
    <x v="1"/>
    <n v="31226.446206031887"/>
    <n v="37131.158272706976"/>
    <n v="-5904.7120666750889"/>
    <n v="195.76900213031024"/>
    <n v="44253.329372018503"/>
    <n v="4.4238253914087537E-3"/>
    <n v="4.4238253914087537E-3"/>
  </r>
  <r>
    <x v="34"/>
    <x v="0"/>
    <n v="95473.073147241957"/>
    <n v="97700.083377831063"/>
    <n v="-2227.010230589105"/>
    <n v="199.84117432236326"/>
    <n v="63075.830943733265"/>
    <n v="3.1682685956310489E-3"/>
    <n v="3.1682685956310489E-3"/>
  </r>
  <r>
    <x v="34"/>
    <x v="1"/>
    <n v="120216.48948823145"/>
    <n v="123970.83928122366"/>
    <n v="-3754.3497929922014"/>
    <n v="195.24829795728726"/>
    <n v="70845.898504965095"/>
    <n v="2.75595767825012E-3"/>
    <n v="2.75595767825012E-3"/>
  </r>
  <r>
    <x v="35"/>
    <x v="0"/>
    <n v="298930.31207430852"/>
    <n v="363788.21125911392"/>
    <n v="-64857.899184805399"/>
    <n v="25028.485520000097"/>
    <n v="178350.14009058924"/>
    <n v="0.14033342226301251"/>
    <n v="0.14033342226301251"/>
  </r>
  <r>
    <x v="35"/>
    <x v="1"/>
    <n v="402784.91766564612"/>
    <n v="508494.20624767354"/>
    <n v="-105709.28858202742"/>
    <n v="24747.448993880018"/>
    <n v="176421.36332090877"/>
    <n v="0.14027467268158814"/>
    <n v="0.14027467268158814"/>
  </r>
  <r>
    <x v="36"/>
    <x v="0"/>
    <n v="3080.4746155343564"/>
    <n v="943.79682116160723"/>
    <n v="2136.6777943727493"/>
    <n v="70.323860578403611"/>
    <n v="2358.3298108251588"/>
    <n v="2.9819349378362781E-2"/>
    <n v="2.9819349378362781E-2"/>
  </r>
  <r>
    <x v="36"/>
    <x v="1"/>
    <n v="1549.3505979113593"/>
    <n v="483.83499470852303"/>
    <n v="1065.5156032028362"/>
    <n v="71.446219728269853"/>
    <n v="1239.7178562973688"/>
    <n v="5.7631032226684475E-2"/>
    <n v="5.7631032226684475E-2"/>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4">
  <r>
    <x v="0"/>
    <x v="0"/>
    <n v="67911.746262186905"/>
    <n v="63600.300532193716"/>
    <n v="4311.4457299931892"/>
    <n v="451.61054494788726"/>
    <n v="43228.456274941069"/>
    <n v="1.0447066212023851E-2"/>
    <n v="1.0447066212023851E-2"/>
    <n v="1.4959372049694952E-2"/>
    <n v="1.134225450438133E-2"/>
    <n v="1.8571896814792987E-2"/>
    <n v="7.2296423104116578E-3"/>
    <n v="2.9416360280410475E-2"/>
    <s v="No"/>
    <n v="1.0447066212023851E-2"/>
  </r>
  <r>
    <x v="0"/>
    <x v="1"/>
    <n v="41553.593812855455"/>
    <n v="39060.885186910709"/>
    <n v="2492.708625944746"/>
    <n v="483.25432153220197"/>
    <n v="38108.462947476946"/>
    <n v="1.2681023692775226E-2"/>
    <n v="1.2681023692775226E-2"/>
    <n v="1.4959372049694952E-2"/>
    <n v="1.134225450438133E-2"/>
    <n v="1.8571896814792987E-2"/>
    <n v="7.2296423104116578E-3"/>
    <n v="2.9416360280410475E-2"/>
    <s v="No"/>
    <n v="1.2681023692775226E-2"/>
  </r>
  <r>
    <x v="1"/>
    <x v="0"/>
    <n v="97559.779539447496"/>
    <n v="95057.747478566394"/>
    <n v="2502.0320608811016"/>
    <n v="1418.9952918879799"/>
    <n v="75260.027352769088"/>
    <n v="1.885456784697501E-2"/>
    <n v="1.885456784697501E-2"/>
    <n v="1.4482410117940986E-2"/>
    <n v="1.3346471933353296E-2"/>
    <n v="1.7146890313123057E-2"/>
    <n v="3.8004183797697606E-3"/>
    <n v="2.2847517882777696E-2"/>
    <s v="No"/>
    <n v="1.885456784697501E-2"/>
  </r>
  <r>
    <x v="1"/>
    <x v="1"/>
    <n v="188029.48294007781"/>
    <n v="226941.40539546622"/>
    <n v="-38911.922455388412"/>
    <n v="377.30564297335695"/>
    <n v="279266.54218758491"/>
    <n v="1.3510592426067231E-3"/>
    <n v="1.3510592426067231E-3"/>
    <n v="1.4482410117940986E-2"/>
    <n v="1.3346471933353296E-2"/>
    <n v="1.7146890313123057E-2"/>
    <n v="3.8004183797697606E-3"/>
    <n v="2.2847517882777696E-2"/>
    <s v="No"/>
    <n v="1.3510592426067231E-3"/>
  </r>
  <r>
    <x v="2"/>
    <x v="0"/>
    <n v="62641.444768564696"/>
    <n v="75043.848765407136"/>
    <n v="-12402.40399684244"/>
    <n v="85.40367740000022"/>
    <n v="23182.999680557561"/>
    <n v="3.6838924460506324E-3"/>
    <n v="3.6838924460506324E-3"/>
    <n v="3.4091678101026688E-3"/>
    <n v="2.845064115769849E-3"/>
    <n v="3.6174482722084616E-3"/>
    <n v="7.7238415643861259E-4"/>
    <n v="4.7760245068663807E-3"/>
    <s v="No"/>
    <n v="3.6838924460506324E-3"/>
  </r>
  <r>
    <x v="2"/>
    <x v="1"/>
    <n v="59539.291813575102"/>
    <n v="70192.244445917881"/>
    <n v="-10652.952632342778"/>
    <n v="80.55160302191905"/>
    <n v="26634.46003962115"/>
    <n v="3.0243377527493071E-3"/>
    <n v="3.0243377527493071E-3"/>
    <n v="3.4091678101026688E-3"/>
    <n v="2.845064115769849E-3"/>
    <n v="3.6174482722084616E-3"/>
    <n v="7.7238415643861259E-4"/>
    <n v="4.7760245068663807E-3"/>
    <s v="No"/>
    <n v="3.0243377527493071E-3"/>
  </r>
  <r>
    <x v="3"/>
    <x v="0"/>
    <n v="9313.4902775910468"/>
    <n v="10330.0586962752"/>
    <n v="-1016.5684186841536"/>
    <n v="748.80881271712792"/>
    <n v="22851.46039403298"/>
    <n v="3.2768532067764845E-2"/>
    <n v="3.2768532067764845E-2"/>
    <n v="6.5276774289457246E-2"/>
    <n v="5.0523265510629363E-2"/>
    <n v="8.1725140951975986E-2"/>
    <n v="3.1201875441346623E-2"/>
    <n v="0.12852795411399592"/>
    <s v="No"/>
    <n v="3.2768532067764845E-2"/>
  </r>
  <r>
    <x v="3"/>
    <x v="1"/>
    <n v="12481.660879080351"/>
    <n v="15425.521160377615"/>
    <n v="-2943.860281297264"/>
    <n v="1197.1291885647138"/>
    <n v="20734.868907267453"/>
    <n v="5.7735073895023609E-2"/>
    <n v="5.7735073895023609E-2"/>
    <n v="6.5276774289457246E-2"/>
    <n v="5.0523265510629363E-2"/>
    <n v="8.1725140951975986E-2"/>
    <n v="3.1201875441346623E-2"/>
    <n v="0.12852795411399592"/>
    <s v="No"/>
    <n v="5.7735073895023609E-2"/>
  </r>
  <r>
    <x v="4"/>
    <x v="0"/>
    <n v="29909.84274783004"/>
    <n v="34725.077509422124"/>
    <n v="-4815.2347615920844"/>
    <n v="1391.3658226788993"/>
    <n v="102037.13106108675"/>
    <n v="1.3635877530170148E-2"/>
    <n v="1.3635877530170148E-2"/>
    <n v="1.5479828185300724E-2"/>
    <n v="1.3513066908049433E-2"/>
    <n v="1.7204535542466936E-2"/>
    <n v="3.6914686344175027E-3"/>
    <n v="2.2741738494093191E-2"/>
    <s v="No"/>
    <n v="1.3635877530170148E-2"/>
  </r>
  <r>
    <x v="4"/>
    <x v="1"/>
    <n v="19489.549214378443"/>
    <n v="23287.959614563861"/>
    <n v="-3798.4104001854175"/>
    <n v="1321.9936567250552"/>
    <n v="85992.683256539618"/>
    <n v="1.5373327202515448E-2"/>
    <n v="1.5373327202515448E-2"/>
    <n v="1.5479828185300724E-2"/>
    <n v="1.3513066908049433E-2"/>
    <n v="1.7204535542466936E-2"/>
    <n v="3.6914686344175027E-3"/>
    <n v="2.2741738494093191E-2"/>
    <s v="No"/>
    <n v="1.5373327202515448E-2"/>
  </r>
  <r>
    <x v="5"/>
    <x v="0"/>
    <n v="78513.455273605316"/>
    <n v="78523.884701777002"/>
    <n v="-10.429428171686595"/>
    <n v="369.18129347984291"/>
    <n v="51116.751865308164"/>
    <n v="7.2223151903827885E-3"/>
    <n v="7.2223151903827885E-3"/>
    <n v="7.7489693576860029E-3"/>
    <n v="6.5832015363538341E-3"/>
    <n v="8.1113875164684768E-3"/>
    <n v="1.5281859801146427E-3"/>
    <n v="1.040366648664044E-2"/>
    <s v="No"/>
    <n v="7.2223151903827885E-3"/>
  </r>
  <r>
    <x v="5"/>
    <x v="1"/>
    <n v="74084.238250501454"/>
    <n v="73758.373629979775"/>
    <n v="325.86462052167917"/>
    <n v="283.1900885218771"/>
    <n v="48315.054709043565"/>
    <n v="5.8613219052998369E-3"/>
    <n v="5.8613219052998369E-3"/>
    <n v="7.7489693576860029E-3"/>
    <n v="6.5832015363538341E-3"/>
    <n v="8.1113875164684768E-3"/>
    <n v="1.5281859801146427E-3"/>
    <n v="1.040366648664044E-2"/>
    <s v="No"/>
    <n v="5.8613219052998369E-3"/>
  </r>
  <r>
    <x v="6"/>
    <x v="0"/>
    <n v="106.18065776231494"/>
    <n v="202.42259156602739"/>
    <n v="-96.241933803712456"/>
    <n v="130.30692599999981"/>
    <n v="98.064992196287363"/>
    <n v="1.3287812814911242"/>
    <n v="1.3287812814911242"/>
    <n v="1.1354724515836536"/>
    <n v="1.0079301461135191"/>
    <n v="1.2302356096238567"/>
    <n v="0.22230546351033764"/>
    <n v="1.5636938048893632"/>
    <s v="No"/>
    <n v="1.3287812814911242"/>
  </r>
  <r>
    <x v="6"/>
    <x v="1"/>
    <n v="259.86179399506244"/>
    <n v="562.77244895081935"/>
    <n v="-302.91065495575691"/>
    <n v="138.06229210083535"/>
    <n v="-91.84836285492176"/>
    <n v="-1.5031546323684657"/>
    <n v="1.5031546323684657"/>
    <n v="1.1354724515836536"/>
    <n v="1.0079301461135191"/>
    <n v="1.2302356096238567"/>
    <n v="0.22230546351033764"/>
    <n v="1.5636938048893632"/>
    <s v="No"/>
    <n v="1.5031546323684657"/>
  </r>
  <r>
    <x v="7"/>
    <x v="0"/>
    <n v="26176.026376706566"/>
    <n v="33759.495267713603"/>
    <n v="-7583.4688910070363"/>
    <n v="417.11681371515192"/>
    <n v="1018.6479227081147"/>
    <n v="0.40948084653844952"/>
    <n v="0.40948084653844952"/>
    <n v="0.10629855987719936"/>
    <n v="5.3645384944740131E-2"/>
    <n v="0.11854422918103792"/>
    <n v="6.4898844236297798E-2"/>
    <n v="0.21589249553548462"/>
    <s v="Yes"/>
    <n v="0.10629855987719936"/>
  </r>
  <r>
    <x v="7"/>
    <x v="1"/>
    <n v="32116.85529996104"/>
    <n v="39514.021568871976"/>
    <n v="-7397.1662689109362"/>
    <n v="362.65314746259878"/>
    <n v="3005.486878551661"/>
    <n v="0.12066369347696528"/>
    <n v="0.12066369347696528"/>
    <n v="0.10629855987719936"/>
    <n v="5.3645384944740131E-2"/>
    <n v="0.11854422918103792"/>
    <n v="6.4898844236297798E-2"/>
    <n v="0.21589249553548462"/>
    <s v="No"/>
    <n v="0.12066369347696528"/>
  </r>
  <r>
    <x v="8"/>
    <x v="0"/>
    <n v="497217.31402373326"/>
    <n v="530403.55674739927"/>
    <n v="-33186.242723666015"/>
    <n v="6445.0973570533351"/>
    <n v="112958.85463338732"/>
    <n v="5.7057035306981183E-2"/>
    <n v="5.7057035306981183E-2"/>
    <n v="6.4492536774973491E-2"/>
    <n v="5.527299674973242E-2"/>
    <n v="7.4625640042905478E-2"/>
    <n v="1.9352643293173058E-2"/>
    <n v="0.10365460498266507"/>
    <s v="No"/>
    <n v="5.7057035306981183E-2"/>
  </r>
  <r>
    <x v="8"/>
    <x v="1"/>
    <n v="523588.22480246943"/>
    <n v="558281.64052661485"/>
    <n v="-34693.415724145423"/>
    <n v="3946.4320409333068"/>
    <n v="153731.31182563578"/>
    <n v="2.5670970956192748E-2"/>
    <n v="2.5670970956192748E-2"/>
    <n v="6.4492536774973491E-2"/>
    <n v="5.527299674973242E-2"/>
    <n v="7.4625640042905478E-2"/>
    <n v="1.9352643293173058E-2"/>
    <n v="0.10365460498266507"/>
    <s v="No"/>
    <n v="2.5670970956192748E-2"/>
  </r>
  <r>
    <x v="9"/>
    <x v="0"/>
    <n v="4969.0091081057026"/>
    <n v="5100.2430361592269"/>
    <n v="-131.23392805352432"/>
    <n v="563.48268455995048"/>
    <n v="5897.9449465064245"/>
    <n v="9.5538817277994861E-2"/>
    <n v="9.5538817277994861E-2"/>
    <n v="4.3484157453932991E-2"/>
    <n v="2.7680597941044435E-2"/>
    <n v="5.393420578418219E-2"/>
    <n v="2.6253607843137756E-2"/>
    <n v="9.3314617548888826E-2"/>
    <s v="Yes"/>
    <n v="4.3484157453932991E-2"/>
  </r>
  <r>
    <x v="9"/>
    <x v="1"/>
    <n v="12406.145186030124"/>
    <n v="11698.831936359707"/>
    <n v="707.31324967041655"/>
    <n v="451.10739559105684"/>
    <n v="16612.534555261471"/>
    <n v="2.7154640015372218E-2"/>
    <n v="2.7154640015372218E-2"/>
    <n v="4.3484157453932991E-2"/>
    <n v="2.7680597941044435E-2"/>
    <n v="5.393420578418219E-2"/>
    <n v="2.6253607843137756E-2"/>
    <n v="9.3314617548888826E-2"/>
    <s v="No"/>
    <n v="2.7154640015372218E-2"/>
  </r>
  <r>
    <x v="10"/>
    <x v="0"/>
    <n v="5552.8964093986997"/>
    <n v="19491.930912209991"/>
    <n v="-13939.034502811292"/>
    <n v="294.53965057881533"/>
    <n v="-3476.1650464068866"/>
    <n v="-8.4731204257192605E-2"/>
    <n v="8.4731204257192605E-2"/>
    <n v="0.19168819022486216"/>
    <n v="6.1846511214407429E-2"/>
    <n v="0.21526909630833099"/>
    <n v="0.15342258509392356"/>
    <n v="0.44540297394921635"/>
    <s v="No"/>
    <n v="8.4731204257192605E-2"/>
  </r>
  <r>
    <x v="10"/>
    <x v="1"/>
    <n v="7620.1556780956962"/>
    <n v="21066.994152566218"/>
    <n v="-13446.838474470522"/>
    <n v="303.11084007653301"/>
    <n v="5578.2723656060116"/>
    <n v="5.4337762699689138E-2"/>
    <n v="5.4337762699689138E-2"/>
    <n v="0.19168819022486216"/>
    <n v="6.1846511214407429E-2"/>
    <n v="0.21526909630833099"/>
    <n v="0.15342258509392356"/>
    <n v="0.44540297394921635"/>
    <s v="No"/>
    <n v="5.4337762699689138E-2"/>
  </r>
  <r>
    <x v="11"/>
    <x v="0"/>
    <n v="354341.48441637517"/>
    <n v="361672.10120609222"/>
    <n v="-7330.6167897170526"/>
    <n v="15359.147214287523"/>
    <n v="221622.08884457048"/>
    <n v="6.9303323032296235E-2"/>
    <n v="6.9303323032296235E-2"/>
    <n v="0.10873891335351651"/>
    <n v="7.2143039562888478E-2"/>
    <n v="0.13041376897655227"/>
    <n v="5.8270729413663791E-2"/>
    <n v="0.21781986309704796"/>
    <s v="No"/>
    <n v="6.9303323032296235E-2"/>
  </r>
  <r>
    <x v="11"/>
    <x v="1"/>
    <n v="342880.37683965161"/>
    <n v="355747.20917251019"/>
    <n v="-12866.832332858583"/>
    <n v="15149.104037777421"/>
    <n v="178519.04185491885"/>
    <n v="8.485987758151306E-2"/>
    <n v="8.485987758151306E-2"/>
    <n v="0.10873891335351651"/>
    <n v="7.2143039562888478E-2"/>
    <n v="0.13041376897655227"/>
    <n v="5.8270729413663791E-2"/>
    <n v="0.21781986309704796"/>
    <s v="No"/>
    <n v="8.485987758151306E-2"/>
  </r>
  <r>
    <x v="12"/>
    <x v="0"/>
    <n v="264160.45268951223"/>
    <n v="270027.28016617976"/>
    <n v="-5866.8274766675313"/>
    <n v="1705.7616528431299"/>
    <n v="103637.93417617559"/>
    <n v="1.645885424485094E-2"/>
    <n v="1.645885424485094E-2"/>
    <n v="1.6119608697709505E-2"/>
    <n v="1.3843450749660927E-2"/>
    <n v="1.7498880835081779E-2"/>
    <n v="3.6554300854208521E-3"/>
    <n v="2.2982025963213058E-2"/>
    <s v="No"/>
    <n v="1.645885424485094E-2"/>
  </r>
  <r>
    <x v="12"/>
    <x v="1"/>
    <n v="263896.19449788949"/>
    <n v="268162.07974314253"/>
    <n v="-4265.8852452530409"/>
    <n v="1738.042236954715"/>
    <n v="106398.15699170166"/>
    <n v="1.6335266381449356E-2"/>
    <n v="1.6335266381449356E-2"/>
    <n v="1.6119608697709505E-2"/>
    <n v="1.3843450749660927E-2"/>
    <n v="1.7498880835081779E-2"/>
    <n v="3.6554300854208521E-3"/>
    <n v="2.2982025963213058E-2"/>
    <s v="No"/>
    <n v="1.6335266381449356E-2"/>
  </r>
  <r>
    <x v="13"/>
    <x v="0"/>
    <n v="763297.16526726459"/>
    <n v="749119.85784923378"/>
    <n v="14177.307418030803"/>
    <n v="7051.9499239883244"/>
    <n v="258432.57734201913"/>
    <n v="2.72873876680629E-2"/>
    <n v="2.72873876680629E-2"/>
    <n v="4.5833151460681607E-2"/>
    <n v="3.5143102499406262E-2"/>
    <n v="5.2573026790725022E-2"/>
    <n v="1.742992429131876E-2"/>
    <n v="7.8717913227703162E-2"/>
    <s v="No"/>
    <n v="2.72873876680629E-2"/>
  </r>
  <r>
    <x v="13"/>
    <x v="1"/>
    <n v="830582.71662440349"/>
    <n v="938998.12393139"/>
    <n v="-108415.40730698651"/>
    <n v="7059.7028689051222"/>
    <n v="76001.575561918609"/>
    <n v="9.2888901535384233E-2"/>
    <n v="9.2888901535384233E-2"/>
    <n v="4.5833151460681607E-2"/>
    <n v="3.5143102499406262E-2"/>
    <n v="5.2573026790725022E-2"/>
    <n v="1.742992429131876E-2"/>
    <n v="7.8717913227703162E-2"/>
    <s v="Yes"/>
    <n v="4.5833151460681607E-2"/>
  </r>
  <r>
    <x v="14"/>
    <x v="0"/>
    <n v="32026.77411542504"/>
    <n v="38514.960856787067"/>
    <n v="-6488.1867413620275"/>
    <n v="6585.8964323502787"/>
    <n v="75546.651773564779"/>
    <n v="8.7176549558941677E-2"/>
    <n v="8.7176549558941677E-2"/>
    <n v="0.11181421287491952"/>
    <n v="9.0922685104866549E-2"/>
    <n v="0.12390808191540566"/>
    <n v="3.2985396810539108E-2"/>
    <n v="0.17338617713121432"/>
    <s v="No"/>
    <n v="8.7176549558941677E-2"/>
  </r>
  <r>
    <x v="14"/>
    <x v="1"/>
    <n v="21307.71024542212"/>
    <n v="27043.374663125069"/>
    <n v="-5735.6644177029484"/>
    <n v="6561.8550937249538"/>
    <n v="66819.951061250787"/>
    <n v="9.8202033816367246E-2"/>
    <n v="9.8202033816367246E-2"/>
    <n v="0.11181421287491952"/>
    <n v="9.0922685104866549E-2"/>
    <n v="0.12390808191540566"/>
    <n v="3.2985396810539108E-2"/>
    <n v="0.17338617713121432"/>
    <s v="No"/>
    <n v="9.8202033816367246E-2"/>
  </r>
  <r>
    <x v="15"/>
    <x v="0"/>
    <n v="21915.940875140299"/>
    <n v="43054.942016113397"/>
    <n v="-21139.001140973098"/>
    <n v="160.45756961870086"/>
    <n v="92426.456428645601"/>
    <n v="1.7360567073408915E-3"/>
    <n v="1.7360567073408915E-3"/>
    <n v="1.6976084841163297E-3"/>
    <n v="1.6614453377115502E-3"/>
    <n v="1.8387563071707511E-3"/>
    <n v="1.7731096945920082E-4"/>
    <n v="2.1047227613595525E-3"/>
    <s v="No"/>
    <n v="1.7360567073408915E-3"/>
  </r>
  <r>
    <x v="15"/>
    <x v="1"/>
    <n v="16054.37219913047"/>
    <n v="36032.306921139461"/>
    <n v="-19977.934722008991"/>
    <n v="151.28438152146265"/>
    <n v="89767.34965951246"/>
    <n v="1.6852940639919111E-3"/>
    <n v="1.6852940639919111E-3"/>
    <n v="1.6976084841163297E-3"/>
    <n v="1.6614453377115502E-3"/>
    <n v="1.8387563071707511E-3"/>
    <n v="1.7731096945920082E-4"/>
    <n v="2.1047227613595525E-3"/>
    <s v="No"/>
    <n v="1.6852940639919111E-3"/>
  </r>
  <r>
    <x v="16"/>
    <x v="0"/>
    <n v="49779.023414077979"/>
    <n v="65553.35798859896"/>
    <n v="-15774.334574520981"/>
    <n v="1222.0709252975271"/>
    <n v="85038.73635077654"/>
    <n v="1.4370755937113212E-2"/>
    <n v="1.4370755937113212E-2"/>
    <n v="1.3400587969359182E-2"/>
    <n v="1.2172540691505453E-2"/>
    <n v="1.4370398055536126E-2"/>
    <n v="2.1978573640306729E-3"/>
    <n v="1.7667184101582134E-2"/>
    <s v="No"/>
    <n v="1.4370755937113212E-2"/>
  </r>
  <r>
    <x v="16"/>
    <x v="1"/>
    <n v="45390.018810641246"/>
    <n v="59757.98508788053"/>
    <n v="-14367.966277239284"/>
    <n v="1219.7756298723493"/>
    <n v="92925.809352633063"/>
    <n v="1.3126338509935043E-2"/>
    <n v="1.3126338509935043E-2"/>
    <n v="1.3400587969359182E-2"/>
    <n v="1.2172540691505453E-2"/>
    <n v="1.4370398055536126E-2"/>
    <n v="2.1978573640306729E-3"/>
    <n v="1.7667184101582134E-2"/>
    <s v="No"/>
    <n v="1.3126338509935043E-2"/>
  </r>
  <r>
    <x v="17"/>
    <x v="0"/>
    <n v="21133.078048940821"/>
    <n v="26863.077065842699"/>
    <n v="-5729.9990169018783"/>
    <n v="333.17642720000049"/>
    <n v="37889.893250298126"/>
    <n v="8.7932796484555681E-3"/>
    <n v="8.7932796484555681E-3"/>
    <n v="6.4132313007737099E-3"/>
    <n v="5.064169356392291E-3"/>
    <n v="7.3363956572901033E-3"/>
    <n v="2.2722263008978123E-3"/>
    <n v="1.0744735108636822E-2"/>
    <s v="No"/>
    <n v="8.7932796484555681E-3"/>
  </r>
  <r>
    <x v="17"/>
    <x v="1"/>
    <n v="40467.233314435711"/>
    <n v="48166.75834975137"/>
    <n v="-7699.5250353156589"/>
    <n v="215.68026032870694"/>
    <n v="51394.306901200398"/>
    <n v="4.1965788300896293E-3"/>
    <n v="4.1965788300896293E-3"/>
    <n v="6.4132313007737099E-3"/>
    <n v="5.064169356392291E-3"/>
    <n v="7.3363956572901033E-3"/>
    <n v="2.2722263008978123E-3"/>
    <n v="1.0744735108636822E-2"/>
    <s v="No"/>
    <n v="4.1965788300896293E-3"/>
  </r>
  <r>
    <x v="18"/>
    <x v="0"/>
    <n v="17504.00692"/>
    <n v="19327.615017300006"/>
    <n v="-1823.6080973000062"/>
    <n v="42.254998729624617"/>
    <n v="47374.784741429612"/>
    <n v="8.919301472344696E-4"/>
    <n v="8.919301472344696E-4"/>
    <n v="9.5475922139080652E-4"/>
    <n v="2.3847023356321674E-4"/>
    <n v="1.299068065090577E-3"/>
    <n v="1.0605978315273604E-3"/>
    <n v="2.8899648123816178E-3"/>
    <s v="No"/>
    <n v="8.919301472344696E-4"/>
  </r>
  <r>
    <x v="18"/>
    <x v="1"/>
    <n v="17595.686509999996"/>
    <n v="18553.260750059671"/>
    <n v="-957.5742400596755"/>
    <n v="36.183487692029814"/>
    <n v="40847.235057632352"/>
    <n v="8.8582464984417316E-4"/>
    <n v="8.8582464984417316E-4"/>
    <n v="9.5475922139080652E-4"/>
    <n v="2.3847023356321674E-4"/>
    <n v="1.299068065090577E-3"/>
    <n v="1.0605978315273604E-3"/>
    <n v="2.8899648123816178E-3"/>
    <s v="No"/>
    <n v="8.8582464984417316E-4"/>
  </r>
  <r>
    <x v="19"/>
    <x v="0"/>
    <n v="246903.70283231974"/>
    <n v="249625.62367860347"/>
    <n v="-2721.9208462837269"/>
    <n v="14390.932735161914"/>
    <n v="166983.3283688782"/>
    <n v="8.6181853456479843E-2"/>
    <n v="8.6181853456479843E-2"/>
    <n v="8.8571679895399699E-2"/>
    <n v="7.1432258709556495E-2"/>
    <n v="0.10204252465655345"/>
    <n v="3.0610265946996951E-2"/>
    <n v="0.14795792357704887"/>
    <s v="No"/>
    <n v="8.6181853456479843E-2"/>
  </r>
  <r>
    <x v="19"/>
    <x v="1"/>
    <n v="264429.38831291971"/>
    <n v="262625.53411588504"/>
    <n v="1803.8541970346705"/>
    <n v="14381.490506617287"/>
    <n v="177001.05044365197"/>
    <n v="8.1250876594066393E-2"/>
    <n v="8.1250876594066393E-2"/>
    <n v="8.8571679895399699E-2"/>
    <n v="7.1432258709556495E-2"/>
    <n v="0.10204252465655345"/>
    <n v="3.0610265946996951E-2"/>
    <n v="0.14795792357704887"/>
    <s v="No"/>
    <n v="8.1250876594066393E-2"/>
  </r>
  <r>
    <x v="20"/>
    <x v="0"/>
    <n v="19860.474689501862"/>
    <n v="23906.59580107731"/>
    <n v="-4046.1211115754486"/>
    <n v="99.495981799501692"/>
    <n v="17722.944870224055"/>
    <n v="5.6139644132540741E-3"/>
    <n v="5.6139644132540741E-3"/>
    <n v="1.7926394454243606E-2"/>
    <n v="6.9273667714334561E-3"/>
    <n v="2.7061416415852475E-2"/>
    <n v="2.0134049644419019E-2"/>
    <n v="5.7262490882481004E-2"/>
    <s v="No"/>
    <n v="5.6139644132540741E-3"/>
  </r>
  <r>
    <x v="20"/>
    <x v="1"/>
    <n v="19437.188434210981"/>
    <n v="23465.612974731241"/>
    <n v="-4028.4245405202601"/>
    <n v="94.654831198714021"/>
    <n v="14836.020290678454"/>
    <n v="6.3800688691553033E-3"/>
    <n v="6.3800688691553033E-3"/>
    <n v="1.7926394454243606E-2"/>
    <n v="6.9273667714334561E-3"/>
    <n v="2.7061416415852475E-2"/>
    <n v="2.0134049644419019E-2"/>
    <n v="5.7262490882481004E-2"/>
    <s v="No"/>
    <n v="6.3800688691553033E-3"/>
  </r>
  <r>
    <x v="21"/>
    <x v="0"/>
    <n v="155.10852898970589"/>
    <n v="194.23912308891417"/>
    <n v="-39.130594099208281"/>
    <n v="9.5755518710062972"/>
    <n v="1933.6135986424013"/>
    <n v="4.9521537693618493E-3"/>
    <n v="4.9521537693618493E-3"/>
    <n v="5.5064153389948172E-3"/>
    <n v="3.8912847984411596E-3"/>
    <n v="5.875468370359232E-3"/>
    <n v="1.9841835719180724E-3"/>
    <n v="8.8517437282363415E-3"/>
    <s v="No"/>
    <n v="4.9521537693618493E-3"/>
  </r>
  <r>
    <x v="21"/>
    <x v="1"/>
    <n v="211.27880530183518"/>
    <n v="260.78676553468728"/>
    <n v="-49.507960232852099"/>
    <n v="9.9164908916754513"/>
    <n v="1953.2458677935012"/>
    <n v="5.0769291542788154E-3"/>
    <n v="5.0769291542788154E-3"/>
    <n v="5.5064153389948172E-3"/>
    <n v="3.8912847984411596E-3"/>
    <n v="5.875468370359232E-3"/>
    <n v="1.9841835719180724E-3"/>
    <n v="8.8517437282363415E-3"/>
    <s v="No"/>
    <n v="5.0769291542788154E-3"/>
  </r>
  <r>
    <x v="22"/>
    <x v="0"/>
    <n v="65437.69179481289"/>
    <n v="69227.491388044247"/>
    <n v="-3789.799593231357"/>
    <n v="74.718739800000378"/>
    <n v="22930.919146568642"/>
    <n v="3.2584275982317618E-3"/>
    <n v="3.2584275982317618E-3"/>
    <n v="3.0107265641410438E-3"/>
    <n v="2.5395555070396028E-3"/>
    <n v="3.4641330022499679E-3"/>
    <n v="9.2457749521036511E-4"/>
    <n v="4.8509992450655156E-3"/>
    <s v="No"/>
    <n v="3.2584275982317618E-3"/>
  </r>
  <r>
    <x v="22"/>
    <x v="1"/>
    <n v="68947.259616324955"/>
    <n v="72565.626959868634"/>
    <n v="-3618.3673435436795"/>
    <n v="79.255386336841795"/>
    <n v="20184.888042793158"/>
    <n v="3.9264714358987615E-3"/>
    <n v="3.9264714358987615E-3"/>
    <n v="3.0107265641410438E-3"/>
    <n v="2.5395555070396028E-3"/>
    <n v="3.4641330022499679E-3"/>
    <n v="9.2457749521036511E-4"/>
    <n v="4.8509992450655156E-3"/>
    <s v="No"/>
    <n v="3.9264714358987615E-3"/>
  </r>
  <r>
    <x v="23"/>
    <x v="0"/>
    <n v="12355.23547"/>
    <n v="6624.5221300000003"/>
    <n v="5730.7133399999993"/>
    <n v="0"/>
    <n v="5730.7133399999993"/>
    <n v="0"/>
    <n v="0"/>
    <n v="0"/>
    <n v="0"/>
    <n v="0"/>
    <n v="0"/>
    <n v="0"/>
    <s v="No"/>
    <n v="0"/>
  </r>
  <r>
    <x v="23"/>
    <x v="1"/>
    <n v="10487.343120000001"/>
    <n v="5618.0448800000004"/>
    <n v="4869.298240000001"/>
    <n v="0"/>
    <n v="4869.298240000001"/>
    <n v="0"/>
    <n v="0"/>
    <n v="0"/>
    <n v="0"/>
    <n v="0"/>
    <n v="0"/>
    <n v="0"/>
    <s v="No"/>
    <n v="0"/>
  </r>
  <r>
    <x v="24"/>
    <x v="0"/>
    <n v="8966.6912818020919"/>
    <n v="8245.054529494917"/>
    <n v="721.6367523071749"/>
    <n v="174.22365216267895"/>
    <n v="8933.6908612853349"/>
    <n v="1.9501867130604127E-2"/>
    <n v="1.9501867130604127E-2"/>
    <n v="4.8646800463302442E-2"/>
    <n v="3.2932624929779358E-2"/>
    <n v="6.125215710685214E-2"/>
    <n v="2.8319532177072781E-2"/>
    <n v="0.10373145537246131"/>
    <s v="No"/>
    <n v="1.9501867130604127E-2"/>
  </r>
  <r>
    <x v="24"/>
    <x v="1"/>
    <n v="4672.904943062832"/>
    <n v="4042.8283611030238"/>
    <n v="630.07658195980821"/>
    <n v="176.2782589855743"/>
    <n v="4975.5328877250831"/>
    <n v="3.5429020963857479E-2"/>
    <n v="3.5429020963857479E-2"/>
    <n v="4.8646800463302442E-2"/>
    <n v="3.2932624929779358E-2"/>
    <n v="6.125215710685214E-2"/>
    <n v="2.8319532177072781E-2"/>
    <n v="0.10373145537246131"/>
    <s v="No"/>
    <n v="3.5429020963857479E-2"/>
  </r>
  <r>
    <x v="25"/>
    <x v="0"/>
    <n v="0"/>
    <n v="1.2499999999999998"/>
    <n v="-1.2499999999999998"/>
    <n v="21.309054690795978"/>
    <n v="81.729054690795991"/>
    <n v="0.26072802103748938"/>
    <n v="0.26072802103748938"/>
    <n v="0.28679889452208018"/>
    <n v="0.25305338085780227"/>
    <n v="0.32379075725676415"/>
    <n v="7.0737376398961882E-2"/>
    <n v="0.42989682185520695"/>
    <s v="No"/>
    <n v="0.26072802103748938"/>
  </r>
  <r>
    <x v="25"/>
    <x v="1"/>
    <n v="0"/>
    <n v="1.25486609571083"/>
    <n v="-1.25486609571083"/>
    <n v="23.158247773429611"/>
    <n v="78.243381677718617"/>
    <n v="0.29597708172708481"/>
    <n v="0.29597708172708481"/>
    <n v="0.28679889452208018"/>
    <n v="0.25305338085780227"/>
    <n v="0.32379075725676415"/>
    <n v="7.0737376398961882E-2"/>
    <n v="0.42989682185520695"/>
    <s v="No"/>
    <n v="0.29597708172708481"/>
  </r>
  <r>
    <x v="26"/>
    <x v="0"/>
    <n v="17364.919849737293"/>
    <n v="31352.905068064898"/>
    <n v="-13987.985218327605"/>
    <n v="2333.2999003886171"/>
    <n v="57303.574682060986"/>
    <n v="4.0718225928042528E-2"/>
    <n v="4.0718225928042528E-2"/>
    <n v="4.4008754553215054E-2"/>
    <n v="3.9991323127500915E-2"/>
    <n v="5.1549027182623719E-2"/>
    <n v="1.1557704055122804E-2"/>
    <n v="6.8885583265307929E-2"/>
    <s v="No"/>
    <n v="4.0718225928042528E-2"/>
  </r>
  <r>
    <x v="26"/>
    <x v="1"/>
    <n v="21296.714238544242"/>
    <n v="37969.704502265813"/>
    <n v="-16672.990263721571"/>
    <n v="2666.682065859146"/>
    <n v="55492.471802137574"/>
    <n v="4.8054843823994615E-2"/>
    <n v="4.8054843823994615E-2"/>
    <n v="4.4008754553215054E-2"/>
    <n v="3.9991323127500915E-2"/>
    <n v="5.1549027182623719E-2"/>
    <n v="1.1557704055122804E-2"/>
    <n v="6.8885583265307929E-2"/>
    <s v="No"/>
    <n v="4.8054843823994615E-2"/>
  </r>
  <r>
    <x v="27"/>
    <x v="0"/>
    <n v="374188.29233460926"/>
    <n v="399286.30571934994"/>
    <n v="-25098.013384740683"/>
    <n v="648.17928065115575"/>
    <n v="322300.16589591053"/>
    <n v="2.0111043965782213E-3"/>
    <n v="2.0111043965782213E-3"/>
    <n v="2.1857902077789685E-3"/>
    <n v="2.010006814870333E-3"/>
    <n v="2.4174253512674266E-3"/>
    <n v="4.0741853639709351E-4"/>
    <n v="3.028553155863067E-3"/>
    <s v="No"/>
    <n v="2.0111043965782213E-3"/>
  </r>
  <r>
    <x v="27"/>
    <x v="1"/>
    <n v="376555.72366540489"/>
    <n v="400135.65769150294"/>
    <n v="-23579.934026098053"/>
    <n v="219.99200112945528"/>
    <n v="314867.05797503138"/>
    <n v="6.9868217572287413E-4"/>
    <n v="6.9868217572287413E-4"/>
    <n v="2.1857902077789685E-3"/>
    <n v="2.010006814870333E-3"/>
    <n v="2.4174253512674266E-3"/>
    <n v="4.0741853639709351E-4"/>
    <n v="3.028553155863067E-3"/>
    <s v="No"/>
    <n v="6.9868217572287413E-4"/>
  </r>
  <r>
    <x v="28"/>
    <x v="0"/>
    <n v="131119.66109716112"/>
    <n v="147911.24673072519"/>
    <n v="-16791.585633564071"/>
    <n v="2620.4410886986407"/>
    <n v="44924.355455134573"/>
    <n v="5.8330076461879224E-2"/>
    <n v="5.8330076461879224E-2"/>
    <n v="8.6837250368671445E-2"/>
    <n v="6.5764839628167801E-2"/>
    <n v="8.3800499843232318E-2"/>
    <n v="1.8035660215064517E-2"/>
    <n v="0.11085399016582909"/>
    <s v="No"/>
    <n v="5.8330076461879224E-2"/>
  </r>
  <r>
    <x v="28"/>
    <x v="1"/>
    <n v="213432.48163052968"/>
    <n v="264849.47891868843"/>
    <n v="-51416.997288158746"/>
    <n v="2481.183250268391"/>
    <n v="-7730.3140378903472"/>
    <n v="-0.32096797595890708"/>
    <n v="0.32096797595890708"/>
    <n v="8.6837250368671445E-2"/>
    <n v="6.5764839628167801E-2"/>
    <n v="8.3800499843232318E-2"/>
    <n v="1.8035660215064517E-2"/>
    <n v="0.11085399016582909"/>
    <s v="Yes"/>
    <n v="8.6837250368671445E-2"/>
  </r>
  <r>
    <x v="29"/>
    <x v="0"/>
    <n v="139039.9903059254"/>
    <n v="159624.54677047898"/>
    <n v="-20584.556464553578"/>
    <n v="2580.4545164129859"/>
    <n v="12311.988051859404"/>
    <n v="0.20958877685259578"/>
    <n v="0.20958877685259578"/>
    <n v="0.44331444456441826"/>
    <n v="0.14663134901163805"/>
    <n v="0.39126549681593364"/>
    <n v="0.2446341478042956"/>
    <n v="0.75821671852237704"/>
    <s v="No"/>
    <n v="0.20958877685259578"/>
  </r>
  <r>
    <x v="29"/>
    <x v="1"/>
    <n v="173430.46932590238"/>
    <n v="189415.1905493745"/>
    <n v="-15984.721223472123"/>
    <n v="2617.0545378009906"/>
    <n v="23235.14093185556"/>
    <n v="0.11263346951397175"/>
    <n v="0.11263346951397175"/>
    <n v="0.44331444456441826"/>
    <n v="0.14663134901163805"/>
    <n v="0.39126549681593364"/>
    <n v="0.2446341478042956"/>
    <n v="0.75821671852237704"/>
    <s v="No"/>
    <n v="0.11263346951397175"/>
  </r>
  <r>
    <x v="30"/>
    <x v="0"/>
    <n v="129656.95681829625"/>
    <n v="129643.17364192441"/>
    <n v="13.783176371842274"/>
    <n v="3582.216306870193"/>
    <n v="18535.599483242037"/>
    <n v="0.19326142162862661"/>
    <n v="0.19326142162862661"/>
    <n v="0.14891830093974526"/>
    <n v="9.8422772533845848E-2"/>
    <n v="0.19631392174760248"/>
    <n v="9.7891149213756634E-2"/>
    <n v="0.34315064556823743"/>
    <s v="No"/>
    <n v="0.19326142162862661"/>
  </r>
  <r>
    <x v="30"/>
    <x v="1"/>
    <n v="115565.60211940962"/>
    <n v="115875.13794658858"/>
    <n v="-309.53582717895915"/>
    <n v="1452.3362150401722"/>
    <n v="16182.800387861213"/>
    <n v="8.9745667018767392E-2"/>
    <n v="8.9745667018767392E-2"/>
    <n v="0.14891830093974526"/>
    <n v="9.8422772533845848E-2"/>
    <n v="0.19631392174760248"/>
    <n v="9.7891149213756634E-2"/>
    <n v="0.34315064556823743"/>
    <s v="No"/>
    <n v="8.9745667018767392E-2"/>
  </r>
  <r>
    <x v="31"/>
    <x v="0"/>
    <n v="159136.41084882757"/>
    <n v="346250.5312046677"/>
    <n v="-187114.12035584013"/>
    <n v="1434.2893805315939"/>
    <n v="-20772.060975308548"/>
    <n v="-6.9048968334750854E-2"/>
    <n v="6.9048968334750854E-2"/>
    <n v="0.35831806261101851"/>
    <n v="5.4323487122619668E-2"/>
    <n v="0.1290948240399078"/>
    <n v="7.4771336917288128E-2"/>
    <n v="0.24125182941584"/>
    <s v="No"/>
    <n v="6.9048968334750854E-2"/>
  </r>
  <r>
    <x v="31"/>
    <x v="1"/>
    <n v="144315.89672143388"/>
    <n v="351423.0707489535"/>
    <n v="-207107.17402751962"/>
    <n v="1224.7275000139271"/>
    <n v="-50793.896527505705"/>
    <n v="-2.4111706006856897E-2"/>
    <n v="2.4111706006856897E-2"/>
    <n v="0.35831806261101851"/>
    <n v="5.4323487122619668E-2"/>
    <n v="0.1290948240399078"/>
    <n v="7.4771336917288128E-2"/>
    <n v="0.24125182941584"/>
    <s v="No"/>
    <n v="2.4111706006856897E-2"/>
  </r>
  <r>
    <x v="32"/>
    <x v="0"/>
    <n v="425631.40441808978"/>
    <n v="513510.97165503539"/>
    <n v="-87879.567236945615"/>
    <n v="787.42136857236869"/>
    <n v="76582.85413162678"/>
    <n v="1.0281953806774925E-2"/>
    <n v="1.0281953806774925E-2"/>
    <n v="1.24113670915884E-2"/>
    <n v="9.066059675706669E-3"/>
    <n v="1.4241709767977775E-2"/>
    <n v="5.1756500922711061E-3"/>
    <n v="2.2005184906384433E-2"/>
    <s v="No"/>
    <n v="1.0281953806774925E-2"/>
  </r>
  <r>
    <x v="32"/>
    <x v="1"/>
    <n v="622196.1346752902"/>
    <n v="724558.83578152244"/>
    <n v="-102362.70110623224"/>
    <n v="208.24597280802595"/>
    <n v="94687.544866575816"/>
    <n v="2.1992963604818912E-3"/>
    <n v="2.1992963604818912E-3"/>
    <n v="1.24113670915884E-2"/>
    <n v="9.066059675706669E-3"/>
    <n v="1.4241709767977775E-2"/>
    <n v="5.1756500922711061E-3"/>
    <n v="2.2005184906384433E-2"/>
    <s v="No"/>
    <n v="2.1992963604818912E-3"/>
  </r>
  <r>
    <x v="33"/>
    <x v="0"/>
    <n v="23013.685371844804"/>
    <n v="22863.66913957239"/>
    <n v="150.01623227241362"/>
    <n v="198.27523327884376"/>
    <n v="32846.391465551249"/>
    <n v="6.0364388425069929E-3"/>
    <n v="6.0364388425069929E-3"/>
    <n v="6.6531486135702825E-3"/>
    <n v="5.5259586497985631E-3"/>
    <n v="7.7471278235287811E-3"/>
    <n v="2.221169173730218E-3"/>
    <n v="1.1078881584124109E-2"/>
    <s v="No"/>
    <n v="6.0364388425069929E-3"/>
  </r>
  <r>
    <x v="33"/>
    <x v="1"/>
    <n v="31226.446206031887"/>
    <n v="37131.158272706976"/>
    <n v="-5904.7120666750889"/>
    <n v="195.76900213031024"/>
    <n v="44253.329372018503"/>
    <n v="4.4238253914087537E-3"/>
    <n v="4.4238253914087537E-3"/>
    <n v="6.6531486135702825E-3"/>
    <n v="5.5259586497985631E-3"/>
    <n v="7.7471278235287811E-3"/>
    <n v="2.221169173730218E-3"/>
    <n v="1.1078881584124109E-2"/>
    <s v="No"/>
    <n v="4.4238253914087537E-3"/>
  </r>
  <r>
    <x v="34"/>
    <x v="0"/>
    <n v="95473.073147241957"/>
    <n v="97700.083377831063"/>
    <n v="-2227.010230589105"/>
    <n v="199.84117432236326"/>
    <n v="63075.830943733265"/>
    <n v="3.1682685956310489E-3"/>
    <n v="3.1682685956310489E-3"/>
    <n v="4.9226181806112778E-3"/>
    <n v="2.8833800900293989E-3"/>
    <n v="6.730877809488031E-3"/>
    <n v="3.8474977194586321E-3"/>
    <n v="1.250212438867598E-2"/>
    <s v="No"/>
    <n v="3.1682685956310489E-3"/>
  </r>
  <r>
    <x v="34"/>
    <x v="1"/>
    <n v="120216.48948823145"/>
    <n v="123970.83928122366"/>
    <n v="-3754.3497929922014"/>
    <n v="195.24829795728726"/>
    <n v="70845.898504965095"/>
    <n v="2.75595767825012E-3"/>
    <n v="2.75595767825012E-3"/>
    <n v="4.9226181806112778E-3"/>
    <n v="2.8833800900293989E-3"/>
    <n v="6.730877809488031E-3"/>
    <n v="3.8474977194586321E-3"/>
    <n v="1.250212438867598E-2"/>
    <s v="No"/>
    <n v="2.75595767825012E-3"/>
  </r>
  <r>
    <x v="35"/>
    <x v="0"/>
    <n v="298930.31207430852"/>
    <n v="363788.21125911392"/>
    <n v="-64857.899184805399"/>
    <n v="25028.485520000097"/>
    <n v="178350.14009058924"/>
    <n v="0.14033342226301251"/>
    <n v="0.14033342226301251"/>
    <n v="0.13192864225355327"/>
    <n v="0.11540975999921271"/>
    <n v="0.14035112820516307"/>
    <n v="2.4941368205950359E-2"/>
    <n v="0.17776318051408863"/>
    <s v="No"/>
    <n v="0.14033342226301251"/>
  </r>
  <r>
    <x v="35"/>
    <x v="1"/>
    <n v="402784.91766564612"/>
    <n v="508494.20624767354"/>
    <n v="-105709.28858202742"/>
    <n v="24747.448993880018"/>
    <n v="176421.36332090877"/>
    <n v="0.14027467268158814"/>
    <n v="0.14027467268158814"/>
    <n v="0.13192864225355327"/>
    <n v="0.11540975999921271"/>
    <n v="0.14035112820516307"/>
    <n v="2.4941368205950359E-2"/>
    <n v="0.17776318051408863"/>
    <s v="No"/>
    <n v="0.14027467268158814"/>
  </r>
  <r>
    <x v="36"/>
    <x v="0"/>
    <n v="3080.4746155343564"/>
    <n v="943.79682116160723"/>
    <n v="2136.6777943727493"/>
    <n v="70.323860578403611"/>
    <n v="2358.3298108251588"/>
    <n v="2.9819349378362781E-2"/>
    <n v="2.9819349378362781E-2"/>
    <n v="2.0530757834688995E-2"/>
    <n v="4.2850272375173888E-3"/>
    <n v="3.4863947568692516E-2"/>
    <n v="3.0578920331175128E-2"/>
    <n v="8.0732328065455217E-2"/>
    <s v="No"/>
    <n v="2.9819349378362781E-2"/>
  </r>
  <r>
    <x v="36"/>
    <x v="1"/>
    <n v="1549.3505979113593"/>
    <n v="483.83499470852303"/>
    <n v="1065.5156032028362"/>
    <n v="71.446219728269853"/>
    <n v="1239.7178562973688"/>
    <n v="5.7631032226684475E-2"/>
    <n v="5.7631032226684475E-2"/>
    <n v="2.0530757834688995E-2"/>
    <n v="4.2850272375173888E-3"/>
    <n v="3.4863947568692516E-2"/>
    <n v="3.0578920331175128E-2"/>
    <n v="8.0732328065455217E-2"/>
    <s v="No"/>
    <n v="5.7631032226684475E-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7780F7D-0FD3-4020-9257-91CEC99413BF}" name="PivotTable1" cacheId="29"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AI80" firstHeaderRow="1" firstDataRow="3" firstDataCol="2"/>
  <pivotFields count="5">
    <pivotField axis="axisRow" outline="0" showAll="0" defaultSubtotal="0">
      <items count="3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s>
      <extLst>
        <ext xmlns:x14="http://schemas.microsoft.com/office/spreadsheetml/2009/9/main" uri="{2946ED86-A175-432a-8AC1-64E0C546D7DE}">
          <x14:pivotField fillDownLabels="1"/>
        </ext>
      </extLst>
    </pivotField>
    <pivotField axis="axisRow" outline="0" showAll="0" defaultSubtotal="0">
      <items count="20">
        <item m="1" x="15"/>
        <item m="1" x="5"/>
        <item m="1" x="12"/>
        <item m="1" x="2"/>
        <item m="1" x="9"/>
        <item m="1" x="17"/>
        <item m="1" x="7"/>
        <item m="1" x="14"/>
        <item m="1" x="4"/>
        <item m="1" x="11"/>
        <item m="1" x="19"/>
        <item m="1" x="8"/>
        <item m="1" x="16"/>
        <item m="1" x="6"/>
        <item m="1" x="13"/>
        <item m="1" x="3"/>
        <item m="1" x="10"/>
        <item m="1" x="18"/>
        <item x="0"/>
        <item x="1"/>
      </items>
      <extLst>
        <ext xmlns:x14="http://schemas.microsoft.com/office/spreadsheetml/2009/9/main" uri="{2946ED86-A175-432a-8AC1-64E0C546D7DE}">
          <x14:pivotField fillDownLabels="1"/>
        </ext>
      </extLst>
    </pivotField>
    <pivotField axis="axisCol" outline="0" showAll="0" defaultSubtotal="0">
      <items count="9">
        <item m="1" x="8"/>
        <item m="1" x="7"/>
        <item x="0"/>
        <item x="1"/>
        <item x="2"/>
        <item x="3"/>
        <item x="4"/>
        <item x="5"/>
        <item x="6"/>
      </items>
      <extLst>
        <ext xmlns:x14="http://schemas.microsoft.com/office/spreadsheetml/2009/9/main" uri="{2946ED86-A175-432a-8AC1-64E0C546D7DE}">
          <x14:pivotField fillDownLabels="1"/>
        </ext>
      </extLst>
    </pivotField>
    <pivotField axis="axisCol" outline="0" showAll="0" defaultSubtotal="0">
      <items count="10">
        <item h="1" m="1" x="9"/>
        <item x="0"/>
        <item x="1"/>
        <item x="6"/>
        <item x="2"/>
        <item x="3"/>
        <item x="4"/>
        <item x="7"/>
        <item x="8"/>
        <item x="5"/>
      </items>
      <extLst>
        <ext xmlns:x14="http://schemas.microsoft.com/office/spreadsheetml/2009/9/main" uri="{2946ED86-A175-432a-8AC1-64E0C546D7DE}">
          <x14:pivotField fillDownLabels="1"/>
        </ext>
      </extLst>
    </pivotField>
    <pivotField dataField="1" showAll="0"/>
  </pivotFields>
  <rowFields count="2">
    <field x="0"/>
    <field x="1"/>
  </rowFields>
  <rowItems count="75">
    <i>
      <x/>
      <x v="18"/>
    </i>
    <i r="1">
      <x v="19"/>
    </i>
    <i>
      <x v="1"/>
      <x v="18"/>
    </i>
    <i r="1">
      <x v="19"/>
    </i>
    <i>
      <x v="2"/>
      <x v="18"/>
    </i>
    <i r="1">
      <x v="19"/>
    </i>
    <i>
      <x v="3"/>
      <x v="18"/>
    </i>
    <i r="1">
      <x v="19"/>
    </i>
    <i>
      <x v="4"/>
      <x v="18"/>
    </i>
    <i r="1">
      <x v="19"/>
    </i>
    <i>
      <x v="5"/>
      <x v="18"/>
    </i>
    <i r="1">
      <x v="19"/>
    </i>
    <i>
      <x v="6"/>
      <x v="18"/>
    </i>
    <i r="1">
      <x v="19"/>
    </i>
    <i>
      <x v="7"/>
      <x v="18"/>
    </i>
    <i r="1">
      <x v="19"/>
    </i>
    <i>
      <x v="8"/>
      <x v="18"/>
    </i>
    <i r="1">
      <x v="19"/>
    </i>
    <i>
      <x v="9"/>
      <x v="18"/>
    </i>
    <i r="1">
      <x v="19"/>
    </i>
    <i>
      <x v="10"/>
      <x v="18"/>
    </i>
    <i r="1">
      <x v="19"/>
    </i>
    <i>
      <x v="11"/>
      <x v="18"/>
    </i>
    <i r="1">
      <x v="19"/>
    </i>
    <i>
      <x v="12"/>
      <x v="18"/>
    </i>
    <i r="1">
      <x v="19"/>
    </i>
    <i>
      <x v="13"/>
      <x v="18"/>
    </i>
    <i r="1">
      <x v="19"/>
    </i>
    <i>
      <x v="14"/>
      <x v="18"/>
    </i>
    <i r="1">
      <x v="19"/>
    </i>
    <i>
      <x v="15"/>
      <x v="18"/>
    </i>
    <i r="1">
      <x v="19"/>
    </i>
    <i>
      <x v="16"/>
      <x v="18"/>
    </i>
    <i r="1">
      <x v="19"/>
    </i>
    <i>
      <x v="17"/>
      <x v="18"/>
    </i>
    <i r="1">
      <x v="19"/>
    </i>
    <i>
      <x v="18"/>
      <x v="18"/>
    </i>
    <i r="1">
      <x v="19"/>
    </i>
    <i>
      <x v="19"/>
      <x v="18"/>
    </i>
    <i r="1">
      <x v="19"/>
    </i>
    <i>
      <x v="20"/>
      <x v="18"/>
    </i>
    <i r="1">
      <x v="19"/>
    </i>
    <i>
      <x v="21"/>
      <x v="18"/>
    </i>
    <i r="1">
      <x v="19"/>
    </i>
    <i>
      <x v="22"/>
      <x v="18"/>
    </i>
    <i r="1">
      <x v="19"/>
    </i>
    <i>
      <x v="23"/>
      <x v="18"/>
    </i>
    <i r="1">
      <x v="19"/>
    </i>
    <i>
      <x v="24"/>
      <x v="18"/>
    </i>
    <i r="1">
      <x v="19"/>
    </i>
    <i>
      <x v="25"/>
      <x v="18"/>
    </i>
    <i r="1">
      <x v="19"/>
    </i>
    <i>
      <x v="26"/>
      <x v="18"/>
    </i>
    <i r="1">
      <x v="19"/>
    </i>
    <i>
      <x v="27"/>
      <x v="18"/>
    </i>
    <i r="1">
      <x v="19"/>
    </i>
    <i>
      <x v="28"/>
      <x v="18"/>
    </i>
    <i r="1">
      <x v="19"/>
    </i>
    <i>
      <x v="29"/>
      <x v="18"/>
    </i>
    <i r="1">
      <x v="19"/>
    </i>
    <i>
      <x v="30"/>
      <x v="18"/>
    </i>
    <i r="1">
      <x v="19"/>
    </i>
    <i>
      <x v="31"/>
      <x v="18"/>
    </i>
    <i r="1">
      <x v="19"/>
    </i>
    <i>
      <x v="32"/>
      <x v="18"/>
    </i>
    <i r="1">
      <x v="19"/>
    </i>
    <i>
      <x v="33"/>
      <x v="18"/>
    </i>
    <i r="1">
      <x v="19"/>
    </i>
    <i>
      <x v="34"/>
      <x v="18"/>
    </i>
    <i r="1">
      <x v="19"/>
    </i>
    <i>
      <x v="35"/>
      <x v="18"/>
    </i>
    <i r="1">
      <x v="19"/>
    </i>
    <i>
      <x v="36"/>
      <x v="18"/>
    </i>
    <i r="1">
      <x v="19"/>
    </i>
    <i t="grand">
      <x/>
    </i>
  </rowItems>
  <colFields count="2">
    <field x="3"/>
    <field x="2"/>
  </colFields>
  <colItems count="33">
    <i>
      <x v="1"/>
      <x v="2"/>
    </i>
    <i r="1">
      <x v="3"/>
    </i>
    <i r="1">
      <x v="4"/>
    </i>
    <i r="1">
      <x v="6"/>
    </i>
    <i r="1">
      <x v="7"/>
    </i>
    <i r="1">
      <x v="8"/>
    </i>
    <i>
      <x v="2"/>
      <x v="2"/>
    </i>
    <i r="1">
      <x v="3"/>
    </i>
    <i r="1">
      <x v="4"/>
    </i>
    <i r="1">
      <x v="5"/>
    </i>
    <i r="1">
      <x v="6"/>
    </i>
    <i r="1">
      <x v="7"/>
    </i>
    <i>
      <x v="3"/>
      <x v="4"/>
    </i>
    <i>
      <x v="4"/>
      <x v="2"/>
    </i>
    <i r="1">
      <x v="3"/>
    </i>
    <i r="1">
      <x v="4"/>
    </i>
    <i r="1">
      <x v="6"/>
    </i>
    <i>
      <x v="5"/>
      <x v="2"/>
    </i>
    <i r="1">
      <x v="3"/>
    </i>
    <i r="1">
      <x v="4"/>
    </i>
    <i r="1">
      <x v="6"/>
    </i>
    <i>
      <x v="6"/>
      <x v="2"/>
    </i>
    <i r="1">
      <x v="3"/>
    </i>
    <i r="1">
      <x v="4"/>
    </i>
    <i r="1">
      <x v="7"/>
    </i>
    <i>
      <x v="7"/>
      <x v="4"/>
    </i>
    <i>
      <x v="8"/>
      <x v="4"/>
    </i>
    <i>
      <x v="9"/>
      <x v="2"/>
    </i>
    <i r="1">
      <x v="3"/>
    </i>
    <i r="1">
      <x v="4"/>
    </i>
    <i r="1">
      <x v="6"/>
    </i>
    <i r="1">
      <x v="7"/>
    </i>
    <i t="grand">
      <x/>
    </i>
  </colItems>
  <dataFields count="1">
    <dataField name="Sum of SumOfVOLUME_2022 06 28"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5DB0D7B-4ECC-4659-B886-6DB000436865}" name="PivotTable2" cacheId="3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D42" firstHeaderRow="1" firstDataRow="2" firstDataCol="1"/>
  <pivotFields count="9">
    <pivotField axis="axisRow" showAll="0">
      <items count="3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t="default"/>
      </items>
    </pivotField>
    <pivotField axis="axisCol" showAll="0">
      <items count="21">
        <item m="1" x="15"/>
        <item m="1" x="5"/>
        <item m="1" x="12"/>
        <item m="1" x="2"/>
        <item m="1" x="9"/>
        <item m="1" x="17"/>
        <item m="1" x="7"/>
        <item m="1" x="14"/>
        <item m="1" x="4"/>
        <item m="1" x="11"/>
        <item m="1" x="19"/>
        <item m="1" x="8"/>
        <item m="1" x="16"/>
        <item m="1" x="6"/>
        <item m="1" x="13"/>
        <item m="1" x="3"/>
        <item m="1" x="10"/>
        <item m="1" x="18"/>
        <item x="0"/>
        <item x="1"/>
        <item t="default"/>
      </items>
    </pivotField>
    <pivotField numFmtId="1" showAll="0"/>
    <pivotField numFmtId="1" showAll="0"/>
    <pivotField numFmtId="1" showAll="0"/>
    <pivotField numFmtId="1" showAll="0"/>
    <pivotField numFmtId="1" showAll="0"/>
    <pivotField numFmtId="167" showAll="0"/>
    <pivotField dataField="1" numFmtId="167" showAll="0"/>
  </pivotFields>
  <rowFields count="1">
    <field x="0"/>
  </rowFields>
  <rowItems count="3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t="grand">
      <x/>
    </i>
  </rowItems>
  <colFields count="1">
    <field x="1"/>
  </colFields>
  <colItems count="3">
    <i>
      <x v="18"/>
    </i>
    <i>
      <x v="19"/>
    </i>
    <i t="grand">
      <x/>
    </i>
  </colItems>
  <dataFields count="1">
    <dataField name="Average of WEI_fixed" fld="8" subtotal="average" baseField="0"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66D80663-2448-4C40-9007-A0B3CBE25422}" name="PivotTable1" cacheId="3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D42" firstHeaderRow="1" firstDataRow="2" firstDataCol="1"/>
  <pivotFields count="16">
    <pivotField axis="axisRow" showAll="0">
      <items count="3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t="default"/>
      </items>
    </pivotField>
    <pivotField axis="axisCol" showAll="0">
      <items count="21">
        <item m="1" x="15"/>
        <item m="1" x="5"/>
        <item m="1" x="12"/>
        <item m="1" x="2"/>
        <item m="1" x="9"/>
        <item m="1" x="17"/>
        <item m="1" x="7"/>
        <item m="1" x="14"/>
        <item m="1" x="4"/>
        <item m="1" x="11"/>
        <item m="1" x="19"/>
        <item m="1" x="8"/>
        <item m="1" x="16"/>
        <item m="1" x="6"/>
        <item m="1" x="13"/>
        <item m="1" x="3"/>
        <item m="1" x="10"/>
        <item m="1" x="18"/>
        <item x="0"/>
        <item x="1"/>
        <item t="default"/>
      </items>
    </pivotField>
    <pivotField numFmtId="1" showAll="0"/>
    <pivotField numFmtId="1" showAll="0"/>
    <pivotField numFmtId="1" showAll="0"/>
    <pivotField numFmtId="1" showAll="0"/>
    <pivotField numFmtId="1" showAll="0"/>
    <pivotField numFmtId="167" showAll="0"/>
    <pivotField numFmtId="167" showAll="0"/>
    <pivotField numFmtId="167" showAll="0"/>
    <pivotField numFmtId="167" showAll="0"/>
    <pivotField numFmtId="167" showAll="0"/>
    <pivotField numFmtId="167" showAll="0"/>
    <pivotField numFmtId="167" showAll="0"/>
    <pivotField showAll="0"/>
    <pivotField dataField="1" numFmtId="167" showAll="0"/>
  </pivotFields>
  <rowFields count="1">
    <field x="0"/>
  </rowFields>
  <rowItems count="3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t="grand">
      <x/>
    </i>
  </rowItems>
  <colFields count="1">
    <field x="1"/>
  </colFields>
  <colItems count="3">
    <i>
      <x v="18"/>
    </i>
    <i>
      <x v="19"/>
    </i>
    <i t="grand">
      <x/>
    </i>
  </colItems>
  <dataFields count="1">
    <dataField name="Sum of WEI_fixed_FF" fld="15" baseField="0" baseItem="0" numFmtId="167"/>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3" connectionId="1" xr16:uid="{04621DBA-363C-45EF-A446-66E6D370B51E}" autoFormatId="16" applyNumberFormats="0" applyBorderFormats="0" applyFontFormats="0" applyPatternFormats="0" applyAlignmentFormats="0" applyWidthHeightFormats="0">
  <queryTableRefresh nextId="6">
    <queryTableFields count="5">
      <queryTableField id="1" name="ENTITY" tableColumnId="1"/>
      <queryTableField id="2" name="YEAR" tableColumnId="2"/>
      <queryTableField id="3" name="CODE_EA" tableColumnId="3"/>
      <queryTableField id="4" name="WATERASSET" tableColumnId="4"/>
      <queryTableField id="5" name="SumOfVOLUME_2022 06 28" tableColumnId="5"/>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5E540A5-A645-478B-BFD4-81A17784384C}" name="_08_CTY_annual_aggr" displayName="_08_CTY_annual_aggr" ref="A1:E2063" tableType="queryTable" totalsRowShown="0">
  <autoFilter ref="A1:E2063" xr:uid="{D5E540A5-A645-478B-BFD4-81A17784384C}"/>
  <tableColumns count="5">
    <tableColumn id="1" xr3:uid="{12DAE505-A7AF-4248-924D-C97DEE032B59}" uniqueName="1" name="ENTITY" queryTableFieldId="1" dataDxfId="2"/>
    <tableColumn id="2" xr3:uid="{54743367-9A6A-45A0-9BAE-46C7DD729B6E}" uniqueName="2" name="YEAR" queryTableFieldId="2"/>
    <tableColumn id="3" xr3:uid="{974B215C-52D3-4088-BC84-9C65C84B6EB7}" uniqueName="3" name="CODE_EA" queryTableFieldId="3" dataDxfId="1"/>
    <tableColumn id="4" xr3:uid="{A804043E-601D-4418-B0BB-DA8D180BFDC8}" uniqueName="4" name="WATERASSET" queryTableFieldId="4" dataDxfId="0"/>
    <tableColumn id="5" xr3:uid="{AA07D6D6-66F9-44B8-95F3-09920D489856}" uniqueName="5" name="SumOfVOLUME_2022 06 28" queryTableFieldId="5"/>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176A3-0264-4C8A-884B-1F9523959D1C}">
  <dimension ref="A1"/>
  <sheetViews>
    <sheetView tabSelected="1" workbookViewId="0">
      <selection activeCell="M9" sqref="M9"/>
    </sheetView>
  </sheetViews>
  <sheetFormatPr defaultRowHeight="14.5" x14ac:dyDescent="0.3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93FF1-7776-4573-B6F7-4D6221985ECD}">
  <dimension ref="A3:D42"/>
  <sheetViews>
    <sheetView topLeftCell="A3" zoomScale="80" zoomScaleNormal="80" workbookViewId="0">
      <selection activeCell="K24" sqref="K24"/>
    </sheetView>
  </sheetViews>
  <sheetFormatPr defaultRowHeight="14.5" x14ac:dyDescent="0.35"/>
  <cols>
    <col min="1" max="1" width="19.26953125" bestFit="1" customWidth="1"/>
    <col min="2" max="2" width="16.453125" bestFit="1" customWidth="1"/>
    <col min="3" max="3" width="7.1796875" bestFit="1" customWidth="1"/>
    <col min="4" max="4" width="11" bestFit="1" customWidth="1"/>
    <col min="5" max="21" width="7.7265625" bestFit="1" customWidth="1"/>
    <col min="22" max="22" width="11.54296875" bestFit="1" customWidth="1"/>
  </cols>
  <sheetData>
    <row r="3" spans="1:4" x14ac:dyDescent="0.35">
      <c r="A3" s="2" t="s">
        <v>75</v>
      </c>
      <c r="B3" s="2" t="s">
        <v>59</v>
      </c>
    </row>
    <row r="4" spans="1:4" x14ac:dyDescent="0.35">
      <c r="A4" s="2" t="s">
        <v>57</v>
      </c>
      <c r="B4">
        <v>2018</v>
      </c>
      <c r="C4">
        <v>2019</v>
      </c>
      <c r="D4" t="s">
        <v>58</v>
      </c>
    </row>
    <row r="5" spans="1:4" x14ac:dyDescent="0.35">
      <c r="A5" s="3" t="s">
        <v>4</v>
      </c>
      <c r="B5" s="12">
        <v>1.0447066212023851E-2</v>
      </c>
      <c r="C5" s="12">
        <v>1.2681023692775226E-2</v>
      </c>
      <c r="D5" s="12">
        <v>2.3128089904799077E-2</v>
      </c>
    </row>
    <row r="6" spans="1:4" x14ac:dyDescent="0.35">
      <c r="A6" s="3" t="s">
        <v>21</v>
      </c>
      <c r="B6" s="12">
        <v>1.885456784697501E-2</v>
      </c>
      <c r="C6" s="12">
        <v>1.3510592426067231E-3</v>
      </c>
      <c r="D6" s="12">
        <v>2.0205627089581735E-2</v>
      </c>
    </row>
    <row r="7" spans="1:4" x14ac:dyDescent="0.35">
      <c r="A7" s="3" t="s">
        <v>22</v>
      </c>
      <c r="B7" s="12">
        <v>3.6838924460506324E-3</v>
      </c>
      <c r="C7" s="12">
        <v>3.0243377527493071E-3</v>
      </c>
      <c r="D7" s="12">
        <v>6.7082301987999391E-3</v>
      </c>
    </row>
    <row r="8" spans="1:4" x14ac:dyDescent="0.35">
      <c r="A8" s="3" t="s">
        <v>23</v>
      </c>
      <c r="B8" s="12">
        <v>3.2768532067764845E-2</v>
      </c>
      <c r="C8" s="12">
        <v>5.7735073895023609E-2</v>
      </c>
      <c r="D8" s="12">
        <v>9.0503605962788447E-2</v>
      </c>
    </row>
    <row r="9" spans="1:4" x14ac:dyDescent="0.35">
      <c r="A9" s="3" t="s">
        <v>24</v>
      </c>
      <c r="B9" s="12">
        <v>1.3635877530170148E-2</v>
      </c>
      <c r="C9" s="12">
        <v>1.5373327202515448E-2</v>
      </c>
      <c r="D9" s="12">
        <v>2.9009204732685596E-2</v>
      </c>
    </row>
    <row r="10" spans="1:4" x14ac:dyDescent="0.35">
      <c r="A10" s="3" t="s">
        <v>25</v>
      </c>
      <c r="B10" s="12">
        <v>7.2223151903827885E-3</v>
      </c>
      <c r="C10" s="12">
        <v>5.8613219052998369E-3</v>
      </c>
      <c r="D10" s="12">
        <v>1.3083637095682625E-2</v>
      </c>
    </row>
    <row r="11" spans="1:4" x14ac:dyDescent="0.35">
      <c r="A11" s="3" t="s">
        <v>26</v>
      </c>
      <c r="B11" s="12">
        <v>1.3287812814911242</v>
      </c>
      <c r="C11" s="12">
        <v>1.5031546323684657</v>
      </c>
      <c r="D11" s="12">
        <v>2.8319359138595899</v>
      </c>
    </row>
    <row r="12" spans="1:4" x14ac:dyDescent="0.35">
      <c r="A12" s="3" t="s">
        <v>27</v>
      </c>
      <c r="B12" s="12">
        <v>0.10629855987719936</v>
      </c>
      <c r="C12" s="12">
        <v>0.12066369347696528</v>
      </c>
      <c r="D12" s="12">
        <v>0.22696225335416464</v>
      </c>
    </row>
    <row r="13" spans="1:4" x14ac:dyDescent="0.35">
      <c r="A13" s="3" t="s">
        <v>28</v>
      </c>
      <c r="B13" s="12">
        <v>5.7057035306981183E-2</v>
      </c>
      <c r="C13" s="12">
        <v>2.5670970956192748E-2</v>
      </c>
      <c r="D13" s="12">
        <v>8.2728006263173934E-2</v>
      </c>
    </row>
    <row r="14" spans="1:4" x14ac:dyDescent="0.35">
      <c r="A14" s="3" t="s">
        <v>29</v>
      </c>
      <c r="B14" s="12">
        <v>4.3484157453932991E-2</v>
      </c>
      <c r="C14" s="12">
        <v>2.7154640015372218E-2</v>
      </c>
      <c r="D14" s="12">
        <v>7.0638797469305209E-2</v>
      </c>
    </row>
    <row r="15" spans="1:4" x14ac:dyDescent="0.35">
      <c r="A15" s="3" t="s">
        <v>30</v>
      </c>
      <c r="B15" s="12">
        <v>8.4731204257192605E-2</v>
      </c>
      <c r="C15" s="12">
        <v>5.4337762699689138E-2</v>
      </c>
      <c r="D15" s="12">
        <v>0.13906896695688176</v>
      </c>
    </row>
    <row r="16" spans="1:4" x14ac:dyDescent="0.35">
      <c r="A16" s="3" t="s">
        <v>31</v>
      </c>
      <c r="B16" s="12">
        <v>6.9303323032296235E-2</v>
      </c>
      <c r="C16" s="12">
        <v>8.485987758151306E-2</v>
      </c>
      <c r="D16" s="12">
        <v>0.15416320061380928</v>
      </c>
    </row>
    <row r="17" spans="1:4" x14ac:dyDescent="0.35">
      <c r="A17" s="3" t="s">
        <v>32</v>
      </c>
      <c r="B17" s="12">
        <v>1.645885424485094E-2</v>
      </c>
      <c r="C17" s="12">
        <v>1.6335266381449356E-2</v>
      </c>
      <c r="D17" s="12">
        <v>3.2794120626300299E-2</v>
      </c>
    </row>
    <row r="18" spans="1:4" x14ac:dyDescent="0.35">
      <c r="A18" s="3" t="s">
        <v>33</v>
      </c>
      <c r="B18" s="12">
        <v>2.72873876680629E-2</v>
      </c>
      <c r="C18" s="12">
        <v>4.5833151460681607E-2</v>
      </c>
      <c r="D18" s="12">
        <v>7.3120539128744499E-2</v>
      </c>
    </row>
    <row r="19" spans="1:4" x14ac:dyDescent="0.35">
      <c r="A19" s="3" t="s">
        <v>34</v>
      </c>
      <c r="B19" s="12">
        <v>8.7176549558941677E-2</v>
      </c>
      <c r="C19" s="12">
        <v>9.8202033816367246E-2</v>
      </c>
      <c r="D19" s="12">
        <v>0.18537858337530894</v>
      </c>
    </row>
    <row r="20" spans="1:4" x14ac:dyDescent="0.35">
      <c r="A20" s="3" t="s">
        <v>35</v>
      </c>
      <c r="B20" s="12">
        <v>1.7360567073408915E-3</v>
      </c>
      <c r="C20" s="12">
        <v>1.6852940639919111E-3</v>
      </c>
      <c r="D20" s="12">
        <v>3.4213507713328024E-3</v>
      </c>
    </row>
    <row r="21" spans="1:4" x14ac:dyDescent="0.35">
      <c r="A21" s="3" t="s">
        <v>36</v>
      </c>
      <c r="B21" s="12">
        <v>1.4370755937113212E-2</v>
      </c>
      <c r="C21" s="12">
        <v>1.3126338509935043E-2</v>
      </c>
      <c r="D21" s="12">
        <v>2.7497094447048256E-2</v>
      </c>
    </row>
    <row r="22" spans="1:4" x14ac:dyDescent="0.35">
      <c r="A22" s="3" t="s">
        <v>37</v>
      </c>
      <c r="B22" s="12">
        <v>8.7932796484555681E-3</v>
      </c>
      <c r="C22" s="12">
        <v>4.1965788300896293E-3</v>
      </c>
      <c r="D22" s="12">
        <v>1.2989858478545196E-2</v>
      </c>
    </row>
    <row r="23" spans="1:4" x14ac:dyDescent="0.35">
      <c r="A23" s="3" t="s">
        <v>38</v>
      </c>
      <c r="B23" s="12">
        <v>8.919301472344696E-4</v>
      </c>
      <c r="C23" s="12">
        <v>8.8582464984417316E-4</v>
      </c>
      <c r="D23" s="12">
        <v>1.7777547970786428E-3</v>
      </c>
    </row>
    <row r="24" spans="1:4" x14ac:dyDescent="0.35">
      <c r="A24" s="3" t="s">
        <v>39</v>
      </c>
      <c r="B24" s="12">
        <v>8.6181853456479843E-2</v>
      </c>
      <c r="C24" s="12">
        <v>8.1250876594066393E-2</v>
      </c>
      <c r="D24" s="12">
        <v>0.16743273005054624</v>
      </c>
    </row>
    <row r="25" spans="1:4" x14ac:dyDescent="0.35">
      <c r="A25" s="3" t="s">
        <v>40</v>
      </c>
      <c r="B25" s="12">
        <v>5.6139644132540741E-3</v>
      </c>
      <c r="C25" s="12">
        <v>6.3800688691553033E-3</v>
      </c>
      <c r="D25" s="12">
        <v>1.1994033282409378E-2</v>
      </c>
    </row>
    <row r="26" spans="1:4" x14ac:dyDescent="0.35">
      <c r="A26" s="3" t="s">
        <v>41</v>
      </c>
      <c r="B26" s="12">
        <v>4.9521537693618493E-3</v>
      </c>
      <c r="C26" s="12">
        <v>5.0769291542788154E-3</v>
      </c>
      <c r="D26" s="12">
        <v>1.0029082923640666E-2</v>
      </c>
    </row>
    <row r="27" spans="1:4" x14ac:dyDescent="0.35">
      <c r="A27" s="3" t="s">
        <v>42</v>
      </c>
      <c r="B27" s="12">
        <v>3.2584275982317618E-3</v>
      </c>
      <c r="C27" s="12">
        <v>3.9264714358987615E-3</v>
      </c>
      <c r="D27" s="12">
        <v>7.1848990341305229E-3</v>
      </c>
    </row>
    <row r="28" spans="1:4" x14ac:dyDescent="0.35">
      <c r="A28" s="3" t="s">
        <v>43</v>
      </c>
      <c r="B28" s="12">
        <v>0</v>
      </c>
      <c r="C28" s="12">
        <v>0</v>
      </c>
      <c r="D28" s="12">
        <v>0</v>
      </c>
    </row>
    <row r="29" spans="1:4" x14ac:dyDescent="0.35">
      <c r="A29" s="3" t="s">
        <v>44</v>
      </c>
      <c r="B29" s="12">
        <v>1.9501867130604127E-2</v>
      </c>
      <c r="C29" s="12">
        <v>3.5429020963857479E-2</v>
      </c>
      <c r="D29" s="12">
        <v>5.4930888094461602E-2</v>
      </c>
    </row>
    <row r="30" spans="1:4" x14ac:dyDescent="0.35">
      <c r="A30" s="3" t="s">
        <v>45</v>
      </c>
      <c r="B30" s="12">
        <v>0.26072802103748938</v>
      </c>
      <c r="C30" s="12">
        <v>0.29597708172708481</v>
      </c>
      <c r="D30" s="12">
        <v>0.55670510276457419</v>
      </c>
    </row>
    <row r="31" spans="1:4" x14ac:dyDescent="0.35">
      <c r="A31" s="3" t="s">
        <v>46</v>
      </c>
      <c r="B31" s="12">
        <v>4.0718225928042528E-2</v>
      </c>
      <c r="C31" s="12">
        <v>4.8054843823994615E-2</v>
      </c>
      <c r="D31" s="12">
        <v>8.8773069752037137E-2</v>
      </c>
    </row>
    <row r="32" spans="1:4" x14ac:dyDescent="0.35">
      <c r="A32" s="3" t="s">
        <v>47</v>
      </c>
      <c r="B32" s="12">
        <v>2.0111043965782213E-3</v>
      </c>
      <c r="C32" s="12">
        <v>6.9868217572287413E-4</v>
      </c>
      <c r="D32" s="12">
        <v>2.7097865723010955E-3</v>
      </c>
    </row>
    <row r="33" spans="1:4" x14ac:dyDescent="0.35">
      <c r="A33" s="3" t="s">
        <v>48</v>
      </c>
      <c r="B33" s="12">
        <v>5.8330076461879224E-2</v>
      </c>
      <c r="C33" s="12">
        <v>8.6837250368671445E-2</v>
      </c>
      <c r="D33" s="12">
        <v>0.14516732683055067</v>
      </c>
    </row>
    <row r="34" spans="1:4" x14ac:dyDescent="0.35">
      <c r="A34" s="3" t="s">
        <v>49</v>
      </c>
      <c r="B34" s="12">
        <v>0.20958877685259578</v>
      </c>
      <c r="C34" s="12">
        <v>0.11263346951397175</v>
      </c>
      <c r="D34" s="12">
        <v>0.32222224636656754</v>
      </c>
    </row>
    <row r="35" spans="1:4" x14ac:dyDescent="0.35">
      <c r="A35" s="3" t="s">
        <v>50</v>
      </c>
      <c r="B35" s="12">
        <v>0.19326142162862661</v>
      </c>
      <c r="C35" s="12">
        <v>8.9745667018767392E-2</v>
      </c>
      <c r="D35" s="12">
        <v>0.28300708864739399</v>
      </c>
    </row>
    <row r="36" spans="1:4" x14ac:dyDescent="0.35">
      <c r="A36" s="3" t="s">
        <v>51</v>
      </c>
      <c r="B36" s="12">
        <v>6.9048968334750854E-2</v>
      </c>
      <c r="C36" s="12">
        <v>2.4111706006856897E-2</v>
      </c>
      <c r="D36" s="12">
        <v>9.3160674341607755E-2</v>
      </c>
    </row>
    <row r="37" spans="1:4" x14ac:dyDescent="0.35">
      <c r="A37" s="3" t="s">
        <v>52</v>
      </c>
      <c r="B37" s="12">
        <v>1.0281953806774925E-2</v>
      </c>
      <c r="C37" s="12">
        <v>2.1992963604818912E-3</v>
      </c>
      <c r="D37" s="12">
        <v>1.2481250167256815E-2</v>
      </c>
    </row>
    <row r="38" spans="1:4" x14ac:dyDescent="0.35">
      <c r="A38" s="3" t="s">
        <v>53</v>
      </c>
      <c r="B38" s="12">
        <v>6.0364388425069929E-3</v>
      </c>
      <c r="C38" s="12">
        <v>4.4238253914087537E-3</v>
      </c>
      <c r="D38" s="12">
        <v>1.0460264233915747E-2</v>
      </c>
    </row>
    <row r="39" spans="1:4" x14ac:dyDescent="0.35">
      <c r="A39" s="3" t="s">
        <v>54</v>
      </c>
      <c r="B39" s="12">
        <v>3.1682685956310489E-3</v>
      </c>
      <c r="C39" s="12">
        <v>2.75595767825012E-3</v>
      </c>
      <c r="D39" s="12">
        <v>5.9242262738811689E-3</v>
      </c>
    </row>
    <row r="40" spans="1:4" x14ac:dyDescent="0.35">
      <c r="A40" s="3" t="s">
        <v>55</v>
      </c>
      <c r="B40" s="12">
        <v>0.14033342226301251</v>
      </c>
      <c r="C40" s="12">
        <v>0.14027467268158814</v>
      </c>
      <c r="D40" s="12">
        <v>0.28060809494460065</v>
      </c>
    </row>
    <row r="41" spans="1:4" x14ac:dyDescent="0.35">
      <c r="A41" s="3" t="s">
        <v>56</v>
      </c>
      <c r="B41" s="12">
        <v>2.9819349378362781E-2</v>
      </c>
      <c r="C41" s="12">
        <v>5.7631032226684475E-2</v>
      </c>
      <c r="D41" s="12">
        <v>8.7450381605047256E-2</v>
      </c>
    </row>
    <row r="42" spans="1:4" x14ac:dyDescent="0.35">
      <c r="A42" s="3" t="s">
        <v>58</v>
      </c>
      <c r="B42" s="12">
        <v>3.0758169205182764</v>
      </c>
      <c r="C42" s="12">
        <v>3.0895390604922675</v>
      </c>
      <c r="D42" s="12">
        <v>6.1653559810105421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64BDF-192B-4CE9-87ED-F760D346F2CF}">
  <sheetPr>
    <tabColor rgb="FFFF0000"/>
  </sheetPr>
  <dimension ref="A1:V46"/>
  <sheetViews>
    <sheetView zoomScale="90" zoomScaleNormal="90" workbookViewId="0">
      <selection activeCell="K23" sqref="K23"/>
    </sheetView>
  </sheetViews>
  <sheetFormatPr defaultColWidth="9.1796875" defaultRowHeight="14.5" x14ac:dyDescent="0.35"/>
  <cols>
    <col min="1" max="1" width="9.1796875" style="1"/>
    <col min="2" max="2" width="8.453125" style="1" customWidth="1"/>
    <col min="3" max="4" width="7.7265625" style="1" bestFit="1" customWidth="1"/>
    <col min="5" max="8" width="9.1796875" style="1"/>
    <col min="9" max="9" width="8.7265625" style="1" bestFit="1" customWidth="1"/>
    <col min="10" max="16384" width="9.1796875" style="1"/>
  </cols>
  <sheetData>
    <row r="1" spans="1:22" ht="15" thickBot="1" x14ac:dyDescent="0.4">
      <c r="A1" s="21"/>
      <c r="B1" s="21"/>
      <c r="C1" s="21"/>
      <c r="D1" s="21"/>
      <c r="E1" s="21"/>
      <c r="F1" s="21"/>
      <c r="G1" s="21"/>
      <c r="H1" s="21"/>
      <c r="I1" s="21"/>
      <c r="J1" s="21"/>
      <c r="K1" s="21"/>
      <c r="L1" s="21"/>
      <c r="M1" s="21"/>
      <c r="N1" s="21"/>
      <c r="O1" s="21"/>
      <c r="P1" s="21"/>
      <c r="Q1" s="21"/>
      <c r="R1" s="21"/>
      <c r="S1" s="21"/>
      <c r="T1" s="21"/>
      <c r="U1" s="21"/>
      <c r="V1" s="21"/>
    </row>
    <row r="2" spans="1:22" x14ac:dyDescent="0.35">
      <c r="A2" s="21"/>
      <c r="B2" s="22" t="s">
        <v>67</v>
      </c>
      <c r="C2" s="23">
        <v>2018</v>
      </c>
      <c r="D2" s="24">
        <v>2019</v>
      </c>
      <c r="E2" s="21"/>
      <c r="F2" s="19" t="s">
        <v>76</v>
      </c>
      <c r="G2" s="19" t="s">
        <v>77</v>
      </c>
      <c r="H2" s="19" t="s">
        <v>78</v>
      </c>
      <c r="I2" s="21"/>
      <c r="J2" s="21"/>
      <c r="K2" s="21"/>
      <c r="L2" s="21"/>
      <c r="M2" s="21"/>
      <c r="N2" s="21"/>
      <c r="O2" s="21"/>
      <c r="P2" s="21"/>
      <c r="Q2" s="21"/>
      <c r="R2" s="21"/>
      <c r="S2" s="21"/>
      <c r="T2" s="21"/>
      <c r="U2" s="21"/>
      <c r="V2" s="21"/>
    </row>
    <row r="3" spans="1:22" x14ac:dyDescent="0.35">
      <c r="A3" s="21"/>
      <c r="B3" s="25" t="s">
        <v>4</v>
      </c>
      <c r="C3" s="49">
        <v>1.0447066212023851E-2</v>
      </c>
      <c r="D3" s="50">
        <v>1.2681023692775226E-2</v>
      </c>
      <c r="E3" s="21"/>
      <c r="F3" s="20">
        <f t="shared" ref="F3:F25" si="0">AVERAGE(C3:D3)</f>
        <v>1.1564044952399538E-2</v>
      </c>
      <c r="G3" s="20">
        <f t="shared" ref="G3:G25" si="1">MIN(C3:D3)</f>
        <v>1.0447066212023851E-2</v>
      </c>
      <c r="H3" s="20">
        <f t="shared" ref="H3:H25" si="2">MAX(C3:D3)</f>
        <v>1.2681023692775226E-2</v>
      </c>
      <c r="I3" s="21"/>
      <c r="J3" s="21"/>
      <c r="K3" s="21"/>
      <c r="L3" s="21"/>
      <c r="M3" s="21"/>
      <c r="N3" s="21"/>
      <c r="O3" s="21"/>
      <c r="P3" s="21"/>
      <c r="Q3" s="21"/>
      <c r="R3" s="21"/>
      <c r="S3" s="21"/>
      <c r="T3" s="21"/>
      <c r="U3" s="21"/>
      <c r="V3" s="21"/>
    </row>
    <row r="4" spans="1:22" x14ac:dyDescent="0.35">
      <c r="A4" s="21"/>
      <c r="B4" s="25" t="s">
        <v>21</v>
      </c>
      <c r="C4" s="49">
        <v>1.885456784697501E-2</v>
      </c>
      <c r="D4" s="50">
        <v>1.3510592426067231E-3</v>
      </c>
      <c r="E4" s="21"/>
      <c r="F4" s="20">
        <f t="shared" si="0"/>
        <v>1.0102813544790867E-2</v>
      </c>
      <c r="G4" s="20">
        <f t="shared" si="1"/>
        <v>1.3510592426067231E-3</v>
      </c>
      <c r="H4" s="20">
        <f t="shared" si="2"/>
        <v>1.885456784697501E-2</v>
      </c>
      <c r="I4" s="21"/>
      <c r="J4" s="21"/>
      <c r="K4" s="21"/>
      <c r="L4" s="21"/>
      <c r="M4" s="21"/>
      <c r="N4" s="21"/>
      <c r="O4" s="21"/>
      <c r="P4" s="21"/>
      <c r="Q4" s="21"/>
      <c r="R4" s="21"/>
      <c r="S4" s="21"/>
      <c r="T4" s="21"/>
      <c r="U4" s="21"/>
      <c r="V4" s="21"/>
    </row>
    <row r="5" spans="1:22" x14ac:dyDescent="0.35">
      <c r="A5" s="21"/>
      <c r="B5" s="25" t="s">
        <v>22</v>
      </c>
      <c r="C5" s="49">
        <v>3.6838924460506324E-3</v>
      </c>
      <c r="D5" s="50">
        <v>3.0243377527493071E-3</v>
      </c>
      <c r="E5" s="21"/>
      <c r="F5" s="20">
        <f t="shared" si="0"/>
        <v>3.3541150993999696E-3</v>
      </c>
      <c r="G5" s="20">
        <f t="shared" si="1"/>
        <v>3.0243377527493071E-3</v>
      </c>
      <c r="H5" s="20">
        <f t="shared" si="2"/>
        <v>3.6838924460506324E-3</v>
      </c>
      <c r="I5" s="21"/>
      <c r="J5" s="21"/>
      <c r="K5" s="21"/>
      <c r="L5" s="21"/>
      <c r="M5" s="21"/>
      <c r="N5" s="21"/>
      <c r="O5" s="21"/>
      <c r="P5" s="21"/>
      <c r="Q5" s="21"/>
      <c r="R5" s="21"/>
      <c r="S5" s="21"/>
      <c r="T5" s="21"/>
      <c r="U5" s="21"/>
      <c r="V5" s="21"/>
    </row>
    <row r="6" spans="1:22" x14ac:dyDescent="0.35">
      <c r="A6" s="21"/>
      <c r="B6" s="25" t="s">
        <v>23</v>
      </c>
      <c r="C6" s="49">
        <v>3.2768532067764845E-2</v>
      </c>
      <c r="D6" s="50">
        <v>5.7735073895023609E-2</v>
      </c>
      <c r="E6" s="21"/>
      <c r="F6" s="20">
        <f t="shared" si="0"/>
        <v>4.5251802981394224E-2</v>
      </c>
      <c r="G6" s="20">
        <f t="shared" si="1"/>
        <v>3.2768532067764845E-2</v>
      </c>
      <c r="H6" s="20">
        <f t="shared" si="2"/>
        <v>5.7735073895023609E-2</v>
      </c>
      <c r="I6" s="21"/>
      <c r="J6" s="21"/>
      <c r="K6" s="21"/>
      <c r="L6" s="21"/>
      <c r="M6" s="21"/>
      <c r="N6" s="21"/>
      <c r="O6" s="21"/>
      <c r="P6" s="21"/>
      <c r="Q6" s="21"/>
      <c r="R6" s="21"/>
      <c r="S6" s="21"/>
      <c r="T6" s="21"/>
      <c r="U6" s="21"/>
      <c r="V6" s="21"/>
    </row>
    <row r="7" spans="1:22" x14ac:dyDescent="0.35">
      <c r="A7" s="21"/>
      <c r="B7" s="25" t="s">
        <v>24</v>
      </c>
      <c r="C7" s="49">
        <v>1.3635877530170148E-2</v>
      </c>
      <c r="D7" s="50">
        <v>1.5373327202515448E-2</v>
      </c>
      <c r="E7" s="21"/>
      <c r="F7" s="20">
        <f t="shared" si="0"/>
        <v>1.4504602366342798E-2</v>
      </c>
      <c r="G7" s="20">
        <f t="shared" si="1"/>
        <v>1.3635877530170148E-2</v>
      </c>
      <c r="H7" s="20">
        <f t="shared" si="2"/>
        <v>1.5373327202515448E-2</v>
      </c>
      <c r="I7" s="21"/>
      <c r="J7" s="21"/>
      <c r="K7" s="21"/>
      <c r="L7" s="21"/>
      <c r="M7" s="21"/>
      <c r="N7" s="21"/>
      <c r="O7" s="21"/>
      <c r="P7" s="21"/>
      <c r="Q7" s="21"/>
      <c r="R7" s="21"/>
      <c r="S7" s="21"/>
      <c r="T7" s="21"/>
      <c r="U7" s="21"/>
      <c r="V7" s="21"/>
    </row>
    <row r="8" spans="1:22" x14ac:dyDescent="0.35">
      <c r="A8" s="21"/>
      <c r="B8" s="25" t="s">
        <v>25</v>
      </c>
      <c r="C8" s="49">
        <v>7.2223151903827885E-3</v>
      </c>
      <c r="D8" s="50">
        <v>5.8613219052998369E-3</v>
      </c>
      <c r="E8" s="21"/>
      <c r="F8" s="20">
        <f t="shared" si="0"/>
        <v>6.5418185478413127E-3</v>
      </c>
      <c r="G8" s="20">
        <f t="shared" si="1"/>
        <v>5.8613219052998369E-3</v>
      </c>
      <c r="H8" s="20">
        <f t="shared" si="2"/>
        <v>7.2223151903827885E-3</v>
      </c>
      <c r="I8" s="21"/>
      <c r="J8" s="21"/>
      <c r="K8" s="21"/>
      <c r="L8" s="21"/>
      <c r="M8" s="21"/>
      <c r="N8" s="21"/>
      <c r="O8" s="21"/>
      <c r="P8" s="21"/>
      <c r="Q8" s="21"/>
      <c r="R8" s="21"/>
      <c r="S8" s="21"/>
      <c r="T8" s="21"/>
      <c r="U8" s="21"/>
      <c r="V8" s="21"/>
    </row>
    <row r="9" spans="1:22" x14ac:dyDescent="0.35">
      <c r="A9" s="21"/>
      <c r="B9" s="25" t="s">
        <v>26</v>
      </c>
      <c r="C9" s="49">
        <v>1.3287812814911242</v>
      </c>
      <c r="D9" s="50">
        <v>1.5031546323684657</v>
      </c>
      <c r="E9" s="21"/>
      <c r="F9" s="20">
        <f t="shared" si="0"/>
        <v>1.4159679569297949</v>
      </c>
      <c r="G9" s="20">
        <f t="shared" si="1"/>
        <v>1.3287812814911242</v>
      </c>
      <c r="H9" s="20">
        <f t="shared" si="2"/>
        <v>1.5031546323684657</v>
      </c>
      <c r="I9" s="30"/>
      <c r="J9" s="21"/>
      <c r="K9" s="21"/>
      <c r="L9" s="21"/>
      <c r="M9" s="21"/>
      <c r="N9" s="21"/>
      <c r="O9" s="21"/>
      <c r="P9" s="21"/>
      <c r="Q9" s="21"/>
      <c r="R9" s="21"/>
      <c r="S9" s="21"/>
      <c r="T9" s="21"/>
      <c r="U9" s="21"/>
      <c r="V9" s="21"/>
    </row>
    <row r="10" spans="1:22" x14ac:dyDescent="0.35">
      <c r="A10" s="21"/>
      <c r="B10" s="25" t="s">
        <v>27</v>
      </c>
      <c r="C10" s="49">
        <v>0.10629855987719936</v>
      </c>
      <c r="D10" s="50">
        <v>0.12066369347696528</v>
      </c>
      <c r="E10" s="21"/>
      <c r="F10" s="20">
        <f t="shared" si="0"/>
        <v>0.11348112667708232</v>
      </c>
      <c r="G10" s="20">
        <f t="shared" si="1"/>
        <v>0.10629855987719936</v>
      </c>
      <c r="H10" s="20">
        <f t="shared" si="2"/>
        <v>0.12066369347696528</v>
      </c>
      <c r="I10" s="21"/>
      <c r="J10" s="21"/>
      <c r="K10" s="21"/>
      <c r="L10" s="21"/>
      <c r="M10" s="21"/>
      <c r="N10" s="21"/>
      <c r="O10" s="21"/>
      <c r="P10" s="21"/>
      <c r="Q10" s="21"/>
      <c r="R10" s="21"/>
      <c r="S10" s="21"/>
      <c r="T10" s="21"/>
      <c r="U10" s="21"/>
      <c r="V10" s="21"/>
    </row>
    <row r="11" spans="1:22" x14ac:dyDescent="0.35">
      <c r="A11" s="21"/>
      <c r="B11" s="25" t="s">
        <v>28</v>
      </c>
      <c r="C11" s="49">
        <v>5.7057035306981183E-2</v>
      </c>
      <c r="D11" s="50">
        <v>2.5670970956192748E-2</v>
      </c>
      <c r="E11" s="21"/>
      <c r="F11" s="20">
        <f t="shared" si="0"/>
        <v>4.1364003131586967E-2</v>
      </c>
      <c r="G11" s="20">
        <f t="shared" si="1"/>
        <v>2.5670970956192748E-2</v>
      </c>
      <c r="H11" s="20">
        <f t="shared" si="2"/>
        <v>5.7057035306981183E-2</v>
      </c>
      <c r="I11" s="21"/>
      <c r="J11" s="21"/>
      <c r="K11" s="21"/>
      <c r="L11" s="21"/>
      <c r="M11" s="21"/>
      <c r="N11" s="21"/>
      <c r="O11" s="21"/>
      <c r="P11" s="21"/>
      <c r="Q11" s="21"/>
      <c r="R11" s="21"/>
      <c r="S11" s="21"/>
      <c r="T11" s="21"/>
      <c r="U11" s="21"/>
      <c r="V11" s="21"/>
    </row>
    <row r="12" spans="1:22" x14ac:dyDescent="0.35">
      <c r="A12" s="21"/>
      <c r="B12" s="25" t="s">
        <v>29</v>
      </c>
      <c r="C12" s="49">
        <v>4.3484157453932991E-2</v>
      </c>
      <c r="D12" s="50">
        <v>2.7154640015372218E-2</v>
      </c>
      <c r="E12" s="21"/>
      <c r="F12" s="20">
        <f t="shared" si="0"/>
        <v>3.5319398734652604E-2</v>
      </c>
      <c r="G12" s="20">
        <f t="shared" si="1"/>
        <v>2.7154640015372218E-2</v>
      </c>
      <c r="H12" s="20">
        <f t="shared" si="2"/>
        <v>4.3484157453932991E-2</v>
      </c>
      <c r="I12" s="21"/>
      <c r="J12" s="21"/>
      <c r="K12" s="21"/>
      <c r="L12" s="21"/>
      <c r="M12" s="21"/>
      <c r="N12" s="21"/>
      <c r="O12" s="21"/>
      <c r="P12" s="21"/>
      <c r="Q12" s="21"/>
      <c r="R12" s="21"/>
      <c r="S12" s="21"/>
      <c r="T12" s="21"/>
      <c r="U12" s="21"/>
      <c r="V12" s="21"/>
    </row>
    <row r="13" spans="1:22" x14ac:dyDescent="0.35">
      <c r="A13" s="21"/>
      <c r="B13" s="25" t="s">
        <v>30</v>
      </c>
      <c r="C13" s="49">
        <v>8.4731204257192605E-2</v>
      </c>
      <c r="D13" s="50">
        <v>5.4337762699689138E-2</v>
      </c>
      <c r="E13" s="21"/>
      <c r="F13" s="20">
        <f t="shared" si="0"/>
        <v>6.9534483478440878E-2</v>
      </c>
      <c r="G13" s="20">
        <f t="shared" si="1"/>
        <v>5.4337762699689138E-2</v>
      </c>
      <c r="H13" s="20">
        <f t="shared" si="2"/>
        <v>8.4731204257192605E-2</v>
      </c>
      <c r="I13" s="21"/>
      <c r="J13" s="21"/>
      <c r="K13" s="21"/>
      <c r="L13" s="21"/>
      <c r="M13" s="21"/>
      <c r="N13" s="21"/>
      <c r="O13" s="21"/>
      <c r="P13" s="21"/>
      <c r="Q13" s="21"/>
      <c r="R13" s="21"/>
      <c r="S13" s="21"/>
      <c r="T13" s="21"/>
      <c r="U13" s="21"/>
      <c r="V13" s="21"/>
    </row>
    <row r="14" spans="1:22" x14ac:dyDescent="0.35">
      <c r="A14" s="21"/>
      <c r="B14" s="25" t="s">
        <v>31</v>
      </c>
      <c r="C14" s="49">
        <v>6.9303323032296235E-2</v>
      </c>
      <c r="D14" s="50">
        <v>8.485987758151306E-2</v>
      </c>
      <c r="E14" s="21"/>
      <c r="F14" s="20">
        <f t="shared" si="0"/>
        <v>7.7081600306904641E-2</v>
      </c>
      <c r="G14" s="20">
        <f t="shared" si="1"/>
        <v>6.9303323032296235E-2</v>
      </c>
      <c r="H14" s="20">
        <f t="shared" si="2"/>
        <v>8.485987758151306E-2</v>
      </c>
      <c r="I14" s="21"/>
      <c r="J14" s="21"/>
      <c r="K14" s="21"/>
      <c r="L14" s="21"/>
      <c r="M14" s="21"/>
      <c r="N14" s="21"/>
      <c r="O14" s="21"/>
      <c r="P14" s="21"/>
      <c r="Q14" s="21"/>
      <c r="R14" s="21"/>
      <c r="S14" s="21"/>
      <c r="T14" s="21"/>
      <c r="U14" s="21"/>
      <c r="V14" s="21"/>
    </row>
    <row r="15" spans="1:22" x14ac:dyDescent="0.35">
      <c r="A15" s="21"/>
      <c r="B15" s="25" t="s">
        <v>32</v>
      </c>
      <c r="C15" s="49">
        <v>1.645885424485094E-2</v>
      </c>
      <c r="D15" s="50">
        <v>1.6335266381449356E-2</v>
      </c>
      <c r="E15" s="21"/>
      <c r="F15" s="20">
        <f t="shared" si="0"/>
        <v>1.639706031315015E-2</v>
      </c>
      <c r="G15" s="20">
        <f t="shared" si="1"/>
        <v>1.6335266381449356E-2</v>
      </c>
      <c r="H15" s="20">
        <f t="shared" si="2"/>
        <v>1.645885424485094E-2</v>
      </c>
      <c r="I15" s="21"/>
      <c r="J15" s="21"/>
      <c r="K15" s="21"/>
      <c r="L15" s="21"/>
      <c r="M15" s="21"/>
      <c r="N15" s="21"/>
      <c r="O15" s="21"/>
      <c r="P15" s="21"/>
      <c r="Q15" s="21"/>
      <c r="R15" s="21"/>
      <c r="S15" s="21"/>
      <c r="T15" s="21"/>
      <c r="U15" s="21"/>
      <c r="V15" s="21"/>
    </row>
    <row r="16" spans="1:22" x14ac:dyDescent="0.35">
      <c r="A16" s="21"/>
      <c r="B16" s="25" t="s">
        <v>33</v>
      </c>
      <c r="C16" s="49">
        <v>2.72873876680629E-2</v>
      </c>
      <c r="D16" s="50">
        <v>4.5833151460681607E-2</v>
      </c>
      <c r="E16" s="21"/>
      <c r="F16" s="20">
        <f t="shared" si="0"/>
        <v>3.656026956437225E-2</v>
      </c>
      <c r="G16" s="20">
        <f t="shared" si="1"/>
        <v>2.72873876680629E-2</v>
      </c>
      <c r="H16" s="20">
        <f t="shared" si="2"/>
        <v>4.5833151460681607E-2</v>
      </c>
      <c r="I16" s="21"/>
      <c r="J16" s="21"/>
      <c r="K16" s="21"/>
      <c r="L16" s="21"/>
      <c r="M16" s="21"/>
      <c r="N16" s="21"/>
      <c r="O16" s="21"/>
      <c r="P16" s="21"/>
      <c r="Q16" s="21"/>
      <c r="R16" s="21"/>
      <c r="S16" s="21"/>
      <c r="T16" s="21"/>
      <c r="U16" s="21"/>
      <c r="V16" s="21"/>
    </row>
    <row r="17" spans="1:22" x14ac:dyDescent="0.35">
      <c r="A17" s="21"/>
      <c r="B17" s="25" t="s">
        <v>34</v>
      </c>
      <c r="C17" s="49">
        <v>8.7176549558941677E-2</v>
      </c>
      <c r="D17" s="50">
        <v>9.8202033816367246E-2</v>
      </c>
      <c r="E17" s="21"/>
      <c r="F17" s="20">
        <f t="shared" si="0"/>
        <v>9.2689291687654468E-2</v>
      </c>
      <c r="G17" s="20">
        <f t="shared" si="1"/>
        <v>8.7176549558941677E-2</v>
      </c>
      <c r="H17" s="20">
        <f t="shared" si="2"/>
        <v>9.8202033816367246E-2</v>
      </c>
      <c r="I17" s="21"/>
      <c r="J17" s="21"/>
      <c r="K17" s="21"/>
      <c r="L17" s="21"/>
      <c r="M17" s="21"/>
      <c r="N17" s="21"/>
      <c r="O17" s="21"/>
      <c r="P17" s="21"/>
      <c r="Q17" s="21"/>
      <c r="R17" s="21"/>
      <c r="S17" s="21"/>
      <c r="T17" s="21"/>
      <c r="U17" s="21"/>
      <c r="V17" s="21"/>
    </row>
    <row r="18" spans="1:22" x14ac:dyDescent="0.35">
      <c r="A18" s="21"/>
      <c r="B18" s="25" t="s">
        <v>35</v>
      </c>
      <c r="C18" s="49">
        <v>1.7360567073408915E-3</v>
      </c>
      <c r="D18" s="50">
        <v>1.6852940639919111E-3</v>
      </c>
      <c r="E18" s="21"/>
      <c r="F18" s="20">
        <f t="shared" si="0"/>
        <v>1.7106753856664012E-3</v>
      </c>
      <c r="G18" s="20">
        <f t="shared" si="1"/>
        <v>1.6852940639919111E-3</v>
      </c>
      <c r="H18" s="20">
        <f t="shared" si="2"/>
        <v>1.7360567073408915E-3</v>
      </c>
      <c r="I18" s="21"/>
      <c r="J18" s="21"/>
      <c r="K18" s="21"/>
      <c r="L18" s="21"/>
      <c r="M18" s="21"/>
      <c r="N18" s="21"/>
      <c r="O18" s="21"/>
      <c r="P18" s="21"/>
      <c r="Q18" s="21"/>
      <c r="R18" s="21"/>
      <c r="S18" s="21"/>
      <c r="T18" s="21"/>
      <c r="U18" s="21"/>
      <c r="V18" s="21"/>
    </row>
    <row r="19" spans="1:22" x14ac:dyDescent="0.35">
      <c r="A19" s="21"/>
      <c r="B19" s="25" t="s">
        <v>36</v>
      </c>
      <c r="C19" s="49">
        <v>1.4370755937113212E-2</v>
      </c>
      <c r="D19" s="50">
        <v>1.3126338509935043E-2</v>
      </c>
      <c r="E19" s="21"/>
      <c r="F19" s="20">
        <f t="shared" si="0"/>
        <v>1.3748547223524128E-2</v>
      </c>
      <c r="G19" s="20">
        <f t="shared" si="1"/>
        <v>1.3126338509935043E-2</v>
      </c>
      <c r="H19" s="20">
        <f t="shared" si="2"/>
        <v>1.4370755937113212E-2</v>
      </c>
      <c r="I19" s="21"/>
      <c r="J19" s="21"/>
      <c r="K19" s="21"/>
      <c r="L19" s="21"/>
      <c r="M19" s="21"/>
      <c r="N19" s="21"/>
      <c r="O19" s="21"/>
      <c r="P19" s="21"/>
      <c r="Q19" s="21"/>
      <c r="R19" s="21"/>
      <c r="S19" s="21"/>
      <c r="T19" s="21"/>
      <c r="U19" s="21"/>
      <c r="V19" s="21"/>
    </row>
    <row r="20" spans="1:22" x14ac:dyDescent="0.35">
      <c r="A20" s="21"/>
      <c r="B20" s="25" t="s">
        <v>37</v>
      </c>
      <c r="C20" s="49">
        <v>8.7932796484555681E-3</v>
      </c>
      <c r="D20" s="50">
        <v>4.1965788300896293E-3</v>
      </c>
      <c r="E20" s="21"/>
      <c r="F20" s="20">
        <f t="shared" si="0"/>
        <v>6.4949292392725982E-3</v>
      </c>
      <c r="G20" s="20">
        <f t="shared" si="1"/>
        <v>4.1965788300896293E-3</v>
      </c>
      <c r="H20" s="20">
        <f t="shared" si="2"/>
        <v>8.7932796484555681E-3</v>
      </c>
      <c r="I20" s="21"/>
      <c r="J20" s="21"/>
      <c r="K20" s="21"/>
      <c r="L20" s="21"/>
      <c r="M20" s="21"/>
      <c r="N20" s="21"/>
      <c r="O20" s="21"/>
      <c r="P20" s="21"/>
      <c r="Q20" s="21"/>
      <c r="R20" s="21"/>
      <c r="S20" s="21"/>
      <c r="T20" s="21"/>
      <c r="U20" s="21"/>
      <c r="V20" s="21"/>
    </row>
    <row r="21" spans="1:22" x14ac:dyDescent="0.35">
      <c r="A21" s="21"/>
      <c r="B21" s="25" t="s">
        <v>38</v>
      </c>
      <c r="C21" s="49">
        <v>8.919301472344696E-4</v>
      </c>
      <c r="D21" s="50">
        <v>8.8582464984417316E-4</v>
      </c>
      <c r="E21" s="21"/>
      <c r="F21" s="20">
        <f t="shared" si="0"/>
        <v>8.8887739853932138E-4</v>
      </c>
      <c r="G21" s="20">
        <f t="shared" si="1"/>
        <v>8.8582464984417316E-4</v>
      </c>
      <c r="H21" s="20">
        <f t="shared" si="2"/>
        <v>8.919301472344696E-4</v>
      </c>
      <c r="I21" s="21"/>
      <c r="J21" s="21"/>
      <c r="K21" s="21"/>
      <c r="L21" s="21"/>
      <c r="M21" s="21"/>
      <c r="N21" s="21"/>
      <c r="O21" s="21"/>
      <c r="P21" s="21"/>
      <c r="Q21" s="21"/>
      <c r="R21" s="21"/>
      <c r="S21" s="21"/>
      <c r="T21" s="21"/>
      <c r="U21" s="21"/>
      <c r="V21" s="21"/>
    </row>
    <row r="22" spans="1:22" x14ac:dyDescent="0.35">
      <c r="A22" s="21"/>
      <c r="B22" s="25" t="s">
        <v>39</v>
      </c>
      <c r="C22" s="49">
        <v>8.6181853456479843E-2</v>
      </c>
      <c r="D22" s="50">
        <v>8.1250876594066393E-2</v>
      </c>
      <c r="E22" s="21"/>
      <c r="F22" s="20">
        <f t="shared" si="0"/>
        <v>8.3716365025273118E-2</v>
      </c>
      <c r="G22" s="20">
        <f t="shared" si="1"/>
        <v>8.1250876594066393E-2</v>
      </c>
      <c r="H22" s="20">
        <f t="shared" si="2"/>
        <v>8.6181853456479843E-2</v>
      </c>
      <c r="I22" s="21"/>
      <c r="J22" s="21"/>
      <c r="K22" s="21"/>
      <c r="L22" s="21"/>
      <c r="M22" s="21"/>
      <c r="N22" s="21"/>
      <c r="O22" s="21"/>
      <c r="P22" s="21"/>
      <c r="Q22" s="21"/>
      <c r="R22" s="21"/>
      <c r="S22" s="21"/>
      <c r="T22" s="21"/>
      <c r="U22" s="21"/>
      <c r="V22" s="21"/>
    </row>
    <row r="23" spans="1:22" x14ac:dyDescent="0.35">
      <c r="A23" s="21"/>
      <c r="B23" s="25" t="s">
        <v>40</v>
      </c>
      <c r="C23" s="49">
        <v>5.6139644132540741E-3</v>
      </c>
      <c r="D23" s="50">
        <v>6.3800688691553033E-3</v>
      </c>
      <c r="E23" s="21"/>
      <c r="F23" s="20">
        <f t="shared" si="0"/>
        <v>5.9970166412046891E-3</v>
      </c>
      <c r="G23" s="20">
        <f t="shared" si="1"/>
        <v>5.6139644132540741E-3</v>
      </c>
      <c r="H23" s="20">
        <f t="shared" si="2"/>
        <v>6.3800688691553033E-3</v>
      </c>
      <c r="I23" s="21"/>
      <c r="J23" s="21"/>
      <c r="K23" s="21"/>
      <c r="L23" s="21"/>
      <c r="M23" s="21"/>
      <c r="N23" s="21"/>
      <c r="O23" s="21"/>
      <c r="P23" s="21"/>
      <c r="Q23" s="21"/>
      <c r="R23" s="21"/>
      <c r="S23" s="21"/>
      <c r="T23" s="21"/>
      <c r="U23" s="21"/>
      <c r="V23" s="21"/>
    </row>
    <row r="24" spans="1:22" x14ac:dyDescent="0.35">
      <c r="A24" s="21"/>
      <c r="B24" s="25" t="s">
        <v>41</v>
      </c>
      <c r="C24" s="49">
        <v>4.9521537693618493E-3</v>
      </c>
      <c r="D24" s="50">
        <v>5.0769291542788154E-3</v>
      </c>
      <c r="E24" s="21"/>
      <c r="F24" s="20">
        <f t="shared" si="0"/>
        <v>5.0145414618203328E-3</v>
      </c>
      <c r="G24" s="20">
        <f t="shared" si="1"/>
        <v>4.9521537693618493E-3</v>
      </c>
      <c r="H24" s="20">
        <f t="shared" si="2"/>
        <v>5.0769291542788154E-3</v>
      </c>
      <c r="I24" s="21"/>
      <c r="J24" s="21"/>
      <c r="K24" s="21"/>
      <c r="L24" s="21"/>
      <c r="M24" s="21"/>
      <c r="N24" s="21"/>
      <c r="O24" s="21"/>
      <c r="P24" s="21"/>
      <c r="Q24" s="21"/>
      <c r="R24" s="21"/>
      <c r="S24" s="21"/>
      <c r="T24" s="21"/>
      <c r="U24" s="21"/>
      <c r="V24" s="21"/>
    </row>
    <row r="25" spans="1:22" x14ac:dyDescent="0.35">
      <c r="A25" s="21"/>
      <c r="B25" s="25" t="s">
        <v>42</v>
      </c>
      <c r="C25" s="49">
        <v>3.2584275982317618E-3</v>
      </c>
      <c r="D25" s="50">
        <v>3.9264714358987615E-3</v>
      </c>
      <c r="E25" s="21"/>
      <c r="F25" s="20">
        <f t="shared" si="0"/>
        <v>3.5924495170652614E-3</v>
      </c>
      <c r="G25" s="20">
        <f t="shared" si="1"/>
        <v>3.2584275982317618E-3</v>
      </c>
      <c r="H25" s="20">
        <f t="shared" si="2"/>
        <v>3.9264714358987615E-3</v>
      </c>
      <c r="I25" s="21"/>
      <c r="J25" s="21"/>
      <c r="K25" s="21"/>
      <c r="L25" s="21"/>
      <c r="M25" s="21"/>
      <c r="N25" s="21"/>
      <c r="O25" s="21"/>
      <c r="P25" s="21"/>
      <c r="Q25" s="21"/>
      <c r="R25" s="21"/>
      <c r="S25" s="21"/>
      <c r="T25" s="21"/>
      <c r="U25" s="21"/>
      <c r="V25" s="21"/>
    </row>
    <row r="26" spans="1:22" x14ac:dyDescent="0.35">
      <c r="A26" s="21"/>
      <c r="B26" s="25" t="s">
        <v>43</v>
      </c>
      <c r="C26" s="49"/>
      <c r="D26" s="50"/>
      <c r="E26" s="21"/>
      <c r="F26" s="21"/>
      <c r="G26" s="21"/>
      <c r="H26" s="21"/>
      <c r="I26" s="21"/>
      <c r="J26" s="21"/>
      <c r="K26" s="21"/>
      <c r="L26" s="21"/>
      <c r="M26" s="21"/>
      <c r="N26" s="21"/>
      <c r="O26" s="21"/>
      <c r="P26" s="21"/>
      <c r="Q26" s="21"/>
      <c r="R26" s="21"/>
      <c r="S26" s="21"/>
      <c r="T26" s="21"/>
      <c r="U26" s="21"/>
      <c r="V26" s="21"/>
    </row>
    <row r="27" spans="1:22" x14ac:dyDescent="0.35">
      <c r="A27" s="21"/>
      <c r="B27" s="25" t="s">
        <v>44</v>
      </c>
      <c r="C27" s="49">
        <v>1.9501867130604127E-2</v>
      </c>
      <c r="D27" s="50">
        <v>3.5429020963857479E-2</v>
      </c>
      <c r="E27" s="21"/>
      <c r="F27" s="20">
        <f t="shared" ref="F27:F39" si="3">AVERAGE(C27:D27)</f>
        <v>2.7465444047230801E-2</v>
      </c>
      <c r="G27" s="20">
        <f t="shared" ref="G27:G39" si="4">MIN(C27:D27)</f>
        <v>1.9501867130604127E-2</v>
      </c>
      <c r="H27" s="20">
        <f t="shared" ref="H27:H39" si="5">MAX(C27:D27)</f>
        <v>3.5429020963857479E-2</v>
      </c>
      <c r="I27" s="21"/>
      <c r="J27" s="21"/>
      <c r="K27" s="21"/>
      <c r="L27" s="21"/>
      <c r="M27" s="21"/>
      <c r="N27" s="21"/>
      <c r="O27" s="21"/>
      <c r="P27" s="21"/>
      <c r="Q27" s="21"/>
      <c r="R27" s="21"/>
      <c r="S27" s="21"/>
      <c r="T27" s="21"/>
      <c r="U27" s="21"/>
      <c r="V27" s="21"/>
    </row>
    <row r="28" spans="1:22" x14ac:dyDescent="0.35">
      <c r="A28" s="21"/>
      <c r="B28" s="25" t="s">
        <v>45</v>
      </c>
      <c r="C28" s="49">
        <v>0.26072802103748938</v>
      </c>
      <c r="D28" s="50">
        <v>0.29597708172708481</v>
      </c>
      <c r="E28" s="21"/>
      <c r="F28" s="20">
        <f t="shared" si="3"/>
        <v>0.27835255138228709</v>
      </c>
      <c r="G28" s="20">
        <f t="shared" si="4"/>
        <v>0.26072802103748938</v>
      </c>
      <c r="H28" s="20">
        <f t="shared" si="5"/>
        <v>0.29597708172708481</v>
      </c>
      <c r="I28" s="30"/>
      <c r="J28" s="21"/>
      <c r="K28" s="21"/>
      <c r="L28" s="21"/>
      <c r="M28" s="21"/>
      <c r="N28" s="21"/>
      <c r="O28" s="21"/>
      <c r="P28" s="21"/>
      <c r="Q28" s="21"/>
      <c r="R28" s="21"/>
      <c r="S28" s="21"/>
      <c r="T28" s="21"/>
      <c r="U28" s="21"/>
      <c r="V28" s="21"/>
    </row>
    <row r="29" spans="1:22" x14ac:dyDescent="0.35">
      <c r="A29" s="21"/>
      <c r="B29" s="25" t="s">
        <v>46</v>
      </c>
      <c r="C29" s="49">
        <v>4.0718225928042528E-2</v>
      </c>
      <c r="D29" s="50">
        <v>4.8054843823994615E-2</v>
      </c>
      <c r="E29" s="21"/>
      <c r="F29" s="20">
        <f t="shared" si="3"/>
        <v>4.4386534876018569E-2</v>
      </c>
      <c r="G29" s="20">
        <f t="shared" si="4"/>
        <v>4.0718225928042528E-2</v>
      </c>
      <c r="H29" s="20">
        <f t="shared" si="5"/>
        <v>4.8054843823994615E-2</v>
      </c>
      <c r="I29" s="21"/>
      <c r="J29" s="21"/>
      <c r="K29" s="21"/>
      <c r="L29" s="21"/>
      <c r="M29" s="21"/>
      <c r="N29" s="21"/>
      <c r="O29" s="21"/>
      <c r="P29" s="21"/>
      <c r="Q29" s="21"/>
      <c r="R29" s="21"/>
      <c r="S29" s="21"/>
      <c r="T29" s="21"/>
      <c r="U29" s="21"/>
      <c r="V29" s="21"/>
    </row>
    <row r="30" spans="1:22" x14ac:dyDescent="0.35">
      <c r="A30" s="21"/>
      <c r="B30" s="25" t="s">
        <v>47</v>
      </c>
      <c r="C30" s="49">
        <v>2.0111043965782213E-3</v>
      </c>
      <c r="D30" s="50">
        <v>6.9868217572287413E-4</v>
      </c>
      <c r="E30" s="21"/>
      <c r="F30" s="20">
        <f t="shared" si="3"/>
        <v>1.3548932861505477E-3</v>
      </c>
      <c r="G30" s="20">
        <f t="shared" si="4"/>
        <v>6.9868217572287413E-4</v>
      </c>
      <c r="H30" s="20">
        <f t="shared" si="5"/>
        <v>2.0111043965782213E-3</v>
      </c>
      <c r="I30" s="21"/>
      <c r="J30" s="21"/>
      <c r="K30" s="21"/>
      <c r="L30" s="21"/>
      <c r="M30" s="21"/>
      <c r="N30" s="21"/>
      <c r="O30" s="21"/>
      <c r="P30" s="21"/>
      <c r="Q30" s="21"/>
      <c r="R30" s="21"/>
      <c r="S30" s="21"/>
      <c r="T30" s="21"/>
      <c r="U30" s="21"/>
      <c r="V30" s="21"/>
    </row>
    <row r="31" spans="1:22" x14ac:dyDescent="0.35">
      <c r="A31" s="21"/>
      <c r="B31" s="25" t="s">
        <v>48</v>
      </c>
      <c r="C31" s="49">
        <v>5.8330076461879224E-2</v>
      </c>
      <c r="D31" s="50">
        <v>8.6837250368671445E-2</v>
      </c>
      <c r="E31" s="21"/>
      <c r="F31" s="20">
        <f t="shared" si="3"/>
        <v>7.2583663415275335E-2</v>
      </c>
      <c r="G31" s="20">
        <f t="shared" si="4"/>
        <v>5.8330076461879224E-2</v>
      </c>
      <c r="H31" s="20">
        <f t="shared" si="5"/>
        <v>8.6837250368671445E-2</v>
      </c>
      <c r="I31" s="21"/>
      <c r="J31" s="21"/>
      <c r="K31" s="21"/>
      <c r="L31" s="21"/>
      <c r="M31" s="21"/>
      <c r="N31" s="21"/>
      <c r="O31" s="21"/>
      <c r="P31" s="21"/>
      <c r="Q31" s="21"/>
      <c r="R31" s="21"/>
      <c r="S31" s="21"/>
      <c r="T31" s="21"/>
      <c r="U31" s="21"/>
      <c r="V31" s="21"/>
    </row>
    <row r="32" spans="1:22" x14ac:dyDescent="0.35">
      <c r="A32" s="21"/>
      <c r="B32" s="25" t="s">
        <v>49</v>
      </c>
      <c r="C32" s="49">
        <v>0.20958877685259578</v>
      </c>
      <c r="D32" s="50">
        <v>0.11263346951397175</v>
      </c>
      <c r="E32" s="21"/>
      <c r="F32" s="20">
        <f t="shared" si="3"/>
        <v>0.16111112318328377</v>
      </c>
      <c r="G32" s="20">
        <f t="shared" si="4"/>
        <v>0.11263346951397175</v>
      </c>
      <c r="H32" s="20">
        <f t="shared" si="5"/>
        <v>0.20958877685259578</v>
      </c>
      <c r="I32" s="21"/>
      <c r="J32" s="21"/>
      <c r="K32" s="21"/>
      <c r="L32" s="21"/>
      <c r="M32" s="21"/>
      <c r="N32" s="21"/>
      <c r="O32" s="21"/>
      <c r="P32" s="21"/>
      <c r="Q32" s="21"/>
      <c r="R32" s="21"/>
      <c r="S32" s="21"/>
      <c r="T32" s="21"/>
      <c r="U32" s="21"/>
      <c r="V32" s="21"/>
    </row>
    <row r="33" spans="1:22" x14ac:dyDescent="0.35">
      <c r="A33" s="21"/>
      <c r="B33" s="25" t="s">
        <v>50</v>
      </c>
      <c r="C33" s="49">
        <v>0.19326142162862661</v>
      </c>
      <c r="D33" s="50">
        <v>8.9745667018767392E-2</v>
      </c>
      <c r="E33" s="21"/>
      <c r="F33" s="20">
        <f t="shared" si="3"/>
        <v>0.14150354432369699</v>
      </c>
      <c r="G33" s="20">
        <f t="shared" si="4"/>
        <v>8.9745667018767392E-2</v>
      </c>
      <c r="H33" s="20">
        <f t="shared" si="5"/>
        <v>0.19326142162862661</v>
      </c>
      <c r="I33" s="21"/>
      <c r="J33" s="21"/>
      <c r="K33" s="21"/>
      <c r="L33" s="21"/>
      <c r="M33" s="21"/>
      <c r="N33" s="21"/>
      <c r="O33" s="21"/>
      <c r="P33" s="21"/>
      <c r="Q33" s="21"/>
      <c r="R33" s="21"/>
      <c r="S33" s="21"/>
      <c r="T33" s="21"/>
      <c r="U33" s="21"/>
      <c r="V33" s="21"/>
    </row>
    <row r="34" spans="1:22" x14ac:dyDescent="0.35">
      <c r="A34" s="21"/>
      <c r="B34" s="25" t="s">
        <v>51</v>
      </c>
      <c r="C34" s="49">
        <v>6.9048968334750854E-2</v>
      </c>
      <c r="D34" s="50">
        <v>2.4111706006856897E-2</v>
      </c>
      <c r="E34" s="21"/>
      <c r="F34" s="20">
        <f t="shared" si="3"/>
        <v>4.6580337170803877E-2</v>
      </c>
      <c r="G34" s="20">
        <f t="shared" si="4"/>
        <v>2.4111706006856897E-2</v>
      </c>
      <c r="H34" s="20">
        <f t="shared" si="5"/>
        <v>6.9048968334750854E-2</v>
      </c>
      <c r="I34" s="34"/>
      <c r="J34" s="21"/>
      <c r="K34" s="21"/>
      <c r="L34" s="21"/>
      <c r="M34" s="21"/>
      <c r="N34" s="21"/>
      <c r="O34" s="21"/>
      <c r="P34" s="21"/>
      <c r="Q34" s="21"/>
      <c r="R34" s="21"/>
      <c r="S34" s="21"/>
      <c r="T34" s="21"/>
      <c r="U34" s="21"/>
      <c r="V34" s="21"/>
    </row>
    <row r="35" spans="1:22" x14ac:dyDescent="0.35">
      <c r="A35" s="21"/>
      <c r="B35" s="25" t="s">
        <v>52</v>
      </c>
      <c r="C35" s="49">
        <v>1.0281953806774925E-2</v>
      </c>
      <c r="D35" s="50">
        <v>2.1992963604818912E-3</v>
      </c>
      <c r="E35" s="21"/>
      <c r="F35" s="20">
        <f t="shared" si="3"/>
        <v>6.2406250836284077E-3</v>
      </c>
      <c r="G35" s="20">
        <f t="shared" si="4"/>
        <v>2.1992963604818912E-3</v>
      </c>
      <c r="H35" s="20">
        <f t="shared" si="5"/>
        <v>1.0281953806774925E-2</v>
      </c>
      <c r="I35" s="21"/>
      <c r="J35" s="21"/>
      <c r="K35" s="21"/>
      <c r="L35" s="21"/>
      <c r="M35" s="21"/>
      <c r="N35" s="21"/>
      <c r="O35" s="21"/>
      <c r="P35" s="21"/>
      <c r="Q35" s="21"/>
      <c r="R35" s="21"/>
      <c r="S35" s="21"/>
      <c r="T35" s="21"/>
      <c r="U35" s="21"/>
      <c r="V35" s="21"/>
    </row>
    <row r="36" spans="1:22" x14ac:dyDescent="0.35">
      <c r="A36" s="21"/>
      <c r="B36" s="25" t="s">
        <v>53</v>
      </c>
      <c r="C36" s="49">
        <v>6.0364388425069929E-3</v>
      </c>
      <c r="D36" s="50">
        <v>4.4238253914087537E-3</v>
      </c>
      <c r="E36" s="21"/>
      <c r="F36" s="20">
        <f t="shared" si="3"/>
        <v>5.2301321169578733E-3</v>
      </c>
      <c r="G36" s="20">
        <f t="shared" si="4"/>
        <v>4.4238253914087537E-3</v>
      </c>
      <c r="H36" s="20">
        <f t="shared" si="5"/>
        <v>6.0364388425069929E-3</v>
      </c>
      <c r="I36" s="21"/>
      <c r="J36" s="21"/>
      <c r="K36" s="21"/>
      <c r="L36" s="21"/>
      <c r="M36" s="21"/>
      <c r="N36" s="21"/>
      <c r="O36" s="21"/>
      <c r="P36" s="21"/>
      <c r="Q36" s="21"/>
      <c r="R36" s="21"/>
      <c r="S36" s="21"/>
      <c r="T36" s="21"/>
      <c r="U36" s="21"/>
      <c r="V36" s="21"/>
    </row>
    <row r="37" spans="1:22" x14ac:dyDescent="0.35">
      <c r="A37" s="21"/>
      <c r="B37" s="25" t="s">
        <v>54</v>
      </c>
      <c r="C37" s="49">
        <v>3.1682685956310489E-3</v>
      </c>
      <c r="D37" s="50">
        <v>2.75595767825012E-3</v>
      </c>
      <c r="E37" s="21"/>
      <c r="F37" s="20">
        <f t="shared" si="3"/>
        <v>2.9621131369405845E-3</v>
      </c>
      <c r="G37" s="20">
        <f t="shared" si="4"/>
        <v>2.75595767825012E-3</v>
      </c>
      <c r="H37" s="20">
        <f t="shared" si="5"/>
        <v>3.1682685956310489E-3</v>
      </c>
      <c r="I37" s="21"/>
      <c r="J37" s="21"/>
      <c r="K37" s="21"/>
      <c r="L37" s="21"/>
      <c r="M37" s="21"/>
      <c r="N37" s="21"/>
      <c r="O37" s="21"/>
      <c r="P37" s="21"/>
      <c r="Q37" s="21"/>
      <c r="R37" s="21"/>
      <c r="S37" s="21"/>
      <c r="T37" s="21"/>
      <c r="U37" s="21"/>
      <c r="V37" s="21"/>
    </row>
    <row r="38" spans="1:22" x14ac:dyDescent="0.35">
      <c r="A38" s="21"/>
      <c r="B38" s="25" t="s">
        <v>55</v>
      </c>
      <c r="C38" s="49">
        <v>0.14033342226301251</v>
      </c>
      <c r="D38" s="50">
        <v>0.14027467268158814</v>
      </c>
      <c r="E38" s="21"/>
      <c r="F38" s="20">
        <f t="shared" si="3"/>
        <v>0.14030404747230033</v>
      </c>
      <c r="G38" s="20">
        <f t="shared" si="4"/>
        <v>0.14027467268158814</v>
      </c>
      <c r="H38" s="20">
        <f t="shared" si="5"/>
        <v>0.14033342226301251</v>
      </c>
      <c r="I38" s="21"/>
      <c r="J38" s="21"/>
      <c r="K38" s="21"/>
      <c r="L38" s="21"/>
      <c r="M38" s="21"/>
      <c r="N38" s="21"/>
      <c r="O38" s="21"/>
      <c r="P38" s="21"/>
      <c r="Q38" s="21"/>
      <c r="R38" s="21"/>
      <c r="S38" s="21"/>
      <c r="T38" s="21"/>
      <c r="U38" s="21"/>
      <c r="V38" s="21"/>
    </row>
    <row r="39" spans="1:22" ht="15" thickBot="1" x14ac:dyDescent="0.4">
      <c r="A39" s="21"/>
      <c r="B39" s="26" t="s">
        <v>56</v>
      </c>
      <c r="C39" s="51">
        <v>2.9819349378362781E-2</v>
      </c>
      <c r="D39" s="52">
        <v>5.7631032226684475E-2</v>
      </c>
      <c r="E39" s="21"/>
      <c r="F39" s="20">
        <f t="shared" si="3"/>
        <v>4.3725190802523628E-2</v>
      </c>
      <c r="G39" s="20">
        <f t="shared" si="4"/>
        <v>2.9819349378362781E-2</v>
      </c>
      <c r="H39" s="20">
        <f t="shared" si="5"/>
        <v>5.7631032226684475E-2</v>
      </c>
      <c r="I39" s="21"/>
      <c r="J39" s="21"/>
      <c r="K39" s="21"/>
      <c r="L39" s="21"/>
      <c r="M39" s="21"/>
      <c r="N39" s="21"/>
      <c r="O39" s="21"/>
      <c r="P39" s="21"/>
      <c r="Q39" s="21"/>
      <c r="R39" s="21"/>
      <c r="S39" s="21"/>
      <c r="T39" s="21"/>
      <c r="U39" s="21"/>
      <c r="V39" s="21"/>
    </row>
    <row r="40" spans="1:22" x14ac:dyDescent="0.35">
      <c r="A40" s="21"/>
      <c r="B40" s="21"/>
      <c r="C40" s="21"/>
      <c r="D40" s="21"/>
      <c r="E40" s="21"/>
      <c r="F40" s="21"/>
      <c r="G40" s="21"/>
      <c r="H40" s="21"/>
      <c r="I40" s="21"/>
      <c r="J40" s="21"/>
      <c r="K40" s="21"/>
      <c r="L40" s="21"/>
      <c r="M40" s="21"/>
      <c r="N40" s="21"/>
      <c r="O40" s="21"/>
      <c r="P40" s="21"/>
      <c r="Q40" s="21"/>
      <c r="R40" s="21"/>
      <c r="S40" s="21"/>
      <c r="T40" s="21"/>
      <c r="U40" s="21"/>
      <c r="V40" s="21"/>
    </row>
    <row r="41" spans="1:22" x14ac:dyDescent="0.35">
      <c r="A41" s="21"/>
      <c r="B41" s="21"/>
      <c r="C41" s="21"/>
      <c r="D41" s="21"/>
      <c r="E41" s="21"/>
      <c r="F41" s="21"/>
      <c r="G41" s="21"/>
      <c r="H41" s="21"/>
      <c r="I41" s="21"/>
      <c r="J41" s="21"/>
      <c r="K41" s="21"/>
      <c r="L41" s="21"/>
      <c r="M41" s="21"/>
      <c r="N41" s="21"/>
      <c r="O41" s="21"/>
      <c r="P41" s="21"/>
      <c r="Q41" s="21"/>
      <c r="R41" s="21"/>
      <c r="S41" s="21"/>
      <c r="T41" s="21"/>
      <c r="U41" s="21"/>
      <c r="V41" s="21"/>
    </row>
    <row r="42" spans="1:22" x14ac:dyDescent="0.35">
      <c r="A42" s="21"/>
      <c r="B42" s="21"/>
      <c r="C42" s="21"/>
      <c r="D42" s="21"/>
      <c r="E42" s="21"/>
      <c r="F42" s="21"/>
      <c r="G42" s="21"/>
      <c r="H42" s="21"/>
      <c r="I42" s="21"/>
      <c r="J42" s="21"/>
      <c r="K42" s="21"/>
      <c r="L42" s="21"/>
      <c r="M42" s="21"/>
      <c r="N42" s="21"/>
      <c r="O42" s="21"/>
      <c r="P42" s="21"/>
      <c r="Q42" s="21"/>
      <c r="R42" s="21"/>
      <c r="S42" s="21"/>
      <c r="T42" s="21"/>
      <c r="U42" s="21"/>
      <c r="V42" s="21"/>
    </row>
    <row r="43" spans="1:22" x14ac:dyDescent="0.35">
      <c r="A43" s="21"/>
      <c r="B43" s="21"/>
      <c r="C43" s="21"/>
      <c r="D43" s="21"/>
      <c r="E43" s="21"/>
      <c r="F43" s="21"/>
      <c r="G43" s="21"/>
      <c r="H43" s="21"/>
      <c r="I43" s="21"/>
      <c r="J43" s="21"/>
      <c r="K43" s="21"/>
      <c r="L43" s="21"/>
      <c r="M43" s="21"/>
      <c r="N43" s="21"/>
      <c r="O43" s="21"/>
      <c r="P43" s="21"/>
      <c r="Q43" s="21"/>
      <c r="R43" s="21"/>
      <c r="S43" s="21"/>
      <c r="T43" s="21"/>
      <c r="U43" s="21"/>
      <c r="V43" s="21"/>
    </row>
    <row r="44" spans="1:22" x14ac:dyDescent="0.35">
      <c r="A44" s="21"/>
      <c r="B44" s="21"/>
      <c r="C44" s="21"/>
      <c r="D44" s="21"/>
      <c r="E44" s="21"/>
      <c r="F44" s="21"/>
      <c r="G44" s="21"/>
      <c r="H44" s="21"/>
      <c r="I44" s="21"/>
      <c r="J44" s="21"/>
      <c r="K44" s="21"/>
      <c r="L44" s="21"/>
      <c r="M44" s="21"/>
      <c r="N44" s="21"/>
      <c r="O44" s="21"/>
      <c r="P44" s="21"/>
      <c r="Q44" s="21"/>
      <c r="R44" s="21"/>
      <c r="S44" s="21"/>
      <c r="T44" s="21"/>
      <c r="U44" s="21"/>
      <c r="V44" s="21"/>
    </row>
    <row r="45" spans="1:22" x14ac:dyDescent="0.35">
      <c r="A45" s="21"/>
      <c r="B45" s="21"/>
      <c r="C45" s="21"/>
      <c r="D45" s="21"/>
      <c r="E45" s="21"/>
      <c r="F45" s="21"/>
      <c r="G45" s="21"/>
      <c r="H45" s="21"/>
      <c r="I45" s="21"/>
      <c r="J45" s="21"/>
      <c r="K45" s="21"/>
      <c r="L45" s="21"/>
      <c r="M45" s="21"/>
      <c r="N45" s="21"/>
      <c r="O45" s="21"/>
      <c r="P45" s="21"/>
      <c r="Q45" s="21"/>
      <c r="R45" s="21"/>
      <c r="S45" s="21"/>
      <c r="T45" s="21"/>
      <c r="U45" s="21"/>
      <c r="V45" s="21"/>
    </row>
    <row r="46" spans="1:22" x14ac:dyDescent="0.35">
      <c r="A46" s="21"/>
      <c r="B46" s="21"/>
      <c r="C46" s="21"/>
      <c r="D46" s="21"/>
      <c r="E46" s="21"/>
      <c r="F46" s="21"/>
      <c r="G46" s="21"/>
      <c r="H46" s="21"/>
      <c r="I46" s="21"/>
      <c r="J46" s="21"/>
      <c r="K46" s="21"/>
      <c r="L46" s="21"/>
      <c r="M46" s="21"/>
      <c r="N46" s="21"/>
      <c r="O46" s="21"/>
      <c r="P46" s="21"/>
      <c r="Q46" s="21"/>
      <c r="R46" s="21"/>
      <c r="S46" s="21"/>
      <c r="T46" s="21"/>
      <c r="U46" s="21"/>
      <c r="V46" s="21"/>
    </row>
  </sheetData>
  <conditionalFormatting sqref="C3:D39">
    <cfRule type="colorScale" priority="2">
      <colorScale>
        <cfvo type="min"/>
        <cfvo type="percentile" val="50"/>
        <cfvo type="max"/>
        <color rgb="FF63BE7B"/>
        <color rgb="FFFFEB84"/>
        <color rgb="FFF8696B"/>
      </colorScale>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E5C3A-DFC6-4A44-9680-5F3DA5C6FB69}">
  <dimension ref="B2:D40"/>
  <sheetViews>
    <sheetView workbookViewId="0">
      <selection activeCell="D3" sqref="D3"/>
    </sheetView>
  </sheetViews>
  <sheetFormatPr defaultRowHeight="14.5" x14ac:dyDescent="0.35"/>
  <cols>
    <col min="4" max="4" width="17.81640625" bestFit="1" customWidth="1"/>
  </cols>
  <sheetData>
    <row r="2" spans="2:4" x14ac:dyDescent="0.35">
      <c r="B2" s="36" t="s">
        <v>83</v>
      </c>
      <c r="C2" s="36" t="s">
        <v>1</v>
      </c>
      <c r="D2" s="36" t="s">
        <v>86</v>
      </c>
    </row>
    <row r="3" spans="2:4" x14ac:dyDescent="0.35">
      <c r="B3" s="37" t="s">
        <v>4</v>
      </c>
      <c r="C3" s="38">
        <v>2019</v>
      </c>
      <c r="D3" s="38">
        <v>26672470000</v>
      </c>
    </row>
    <row r="4" spans="2:4" x14ac:dyDescent="0.35">
      <c r="B4" s="37" t="s">
        <v>21</v>
      </c>
      <c r="C4" s="38">
        <v>2019</v>
      </c>
      <c r="D4" s="38">
        <v>69209300000</v>
      </c>
    </row>
    <row r="5" spans="2:4" x14ac:dyDescent="0.35">
      <c r="B5" s="37" t="s">
        <v>22</v>
      </c>
      <c r="C5" s="38">
        <v>2019</v>
      </c>
      <c r="D5" s="38">
        <v>44216430000</v>
      </c>
    </row>
    <row r="6" spans="2:4" x14ac:dyDescent="0.35">
      <c r="B6" s="37" t="s">
        <v>23</v>
      </c>
      <c r="C6" s="38">
        <v>2019</v>
      </c>
      <c r="D6" s="38">
        <v>19040600000</v>
      </c>
    </row>
    <row r="7" spans="2:4" x14ac:dyDescent="0.35">
      <c r="B7" s="37" t="s">
        <v>24</v>
      </c>
      <c r="C7" s="38">
        <v>2019</v>
      </c>
      <c r="D7" s="38">
        <v>79144350000</v>
      </c>
    </row>
    <row r="8" spans="2:4" x14ac:dyDescent="0.35">
      <c r="B8" s="37" t="s">
        <v>25</v>
      </c>
      <c r="C8" s="38">
        <v>2019</v>
      </c>
      <c r="D8" s="38">
        <v>39561740000</v>
      </c>
    </row>
    <row r="9" spans="2:4" x14ac:dyDescent="0.35">
      <c r="B9" s="37" t="s">
        <v>26</v>
      </c>
      <c r="C9" s="38">
        <v>2019</v>
      </c>
      <c r="D9" s="38">
        <v>4265690000</v>
      </c>
    </row>
    <row r="10" spans="2:4" x14ac:dyDescent="0.35">
      <c r="B10" s="37" t="s">
        <v>27</v>
      </c>
      <c r="C10" s="38">
        <v>2019</v>
      </c>
      <c r="D10" s="38">
        <v>54704320000</v>
      </c>
    </row>
    <row r="11" spans="2:4" x14ac:dyDescent="0.35">
      <c r="B11" s="37" t="s">
        <v>28</v>
      </c>
      <c r="C11" s="38">
        <v>2019</v>
      </c>
      <c r="D11" s="38">
        <v>245261420000</v>
      </c>
    </row>
    <row r="12" spans="2:4" x14ac:dyDescent="0.35">
      <c r="B12" s="37" t="s">
        <v>29</v>
      </c>
      <c r="C12" s="38">
        <v>2019</v>
      </c>
      <c r="D12" s="38">
        <v>19771140000</v>
      </c>
    </row>
    <row r="13" spans="2:4" x14ac:dyDescent="0.35">
      <c r="B13" s="37" t="s">
        <v>30</v>
      </c>
      <c r="C13" s="38">
        <v>2019</v>
      </c>
      <c r="D13" s="38">
        <v>29213550000</v>
      </c>
    </row>
    <row r="14" spans="2:4" x14ac:dyDescent="0.35">
      <c r="B14" s="37" t="s">
        <v>31</v>
      </c>
      <c r="C14" s="38">
        <v>2019</v>
      </c>
      <c r="D14" s="38">
        <v>359237250000</v>
      </c>
    </row>
    <row r="15" spans="2:4" x14ac:dyDescent="0.35">
      <c r="B15" s="37" t="s">
        <v>32</v>
      </c>
      <c r="C15" s="38">
        <v>2019</v>
      </c>
      <c r="D15" s="38">
        <v>226848360000</v>
      </c>
    </row>
    <row r="16" spans="2:4" x14ac:dyDescent="0.35">
      <c r="B16" s="37" t="s">
        <v>33</v>
      </c>
      <c r="C16" s="38">
        <v>2019</v>
      </c>
      <c r="D16" s="38">
        <v>401961660000</v>
      </c>
    </row>
    <row r="17" spans="2:4" x14ac:dyDescent="0.35">
      <c r="B17" s="37" t="s">
        <v>34</v>
      </c>
      <c r="C17" s="38">
        <v>2019</v>
      </c>
      <c r="D17" s="38">
        <v>92974070000</v>
      </c>
    </row>
    <row r="18" spans="2:4" x14ac:dyDescent="0.35">
      <c r="B18" s="37" t="s">
        <v>35</v>
      </c>
      <c r="C18" s="38">
        <v>2019</v>
      </c>
      <c r="D18" s="38">
        <v>42693810000</v>
      </c>
    </row>
    <row r="19" spans="2:4" x14ac:dyDescent="0.35">
      <c r="B19" s="37" t="s">
        <v>36</v>
      </c>
      <c r="C19" s="38">
        <v>2019</v>
      </c>
      <c r="D19" s="38">
        <v>76968890000</v>
      </c>
    </row>
    <row r="20" spans="2:4" x14ac:dyDescent="0.35">
      <c r="B20" s="37" t="s">
        <v>37</v>
      </c>
      <c r="C20" s="38">
        <v>2019</v>
      </c>
      <c r="D20" s="38">
        <v>31864400000</v>
      </c>
    </row>
    <row r="21" spans="2:4" x14ac:dyDescent="0.35">
      <c r="B21" s="37" t="s">
        <v>38</v>
      </c>
      <c r="C21" s="38">
        <v>2019</v>
      </c>
      <c r="D21" s="38">
        <v>66254582807.25</v>
      </c>
    </row>
    <row r="22" spans="2:4" x14ac:dyDescent="0.35">
      <c r="B22" s="37" t="s">
        <v>39</v>
      </c>
      <c r="C22" s="38">
        <v>2019</v>
      </c>
      <c r="D22" s="38">
        <v>230169640000</v>
      </c>
    </row>
    <row r="23" spans="2:4" x14ac:dyDescent="0.35">
      <c r="B23" s="37" t="s">
        <v>84</v>
      </c>
      <c r="C23" s="38">
        <v>2019</v>
      </c>
      <c r="D23" s="38">
        <v>213780000</v>
      </c>
    </row>
    <row r="24" spans="2:4" x14ac:dyDescent="0.35">
      <c r="B24" s="37" t="s">
        <v>40</v>
      </c>
      <c r="C24" s="38">
        <v>2019</v>
      </c>
      <c r="D24" s="38">
        <v>47770600000</v>
      </c>
    </row>
    <row r="25" spans="2:4" x14ac:dyDescent="0.35">
      <c r="B25" s="37" t="s">
        <v>41</v>
      </c>
      <c r="C25" s="38">
        <v>2019</v>
      </c>
      <c r="D25" s="38">
        <v>2661560000</v>
      </c>
    </row>
    <row r="26" spans="2:4" x14ac:dyDescent="0.35">
      <c r="B26" s="37" t="s">
        <v>42</v>
      </c>
      <c r="C26" s="38">
        <v>2019</v>
      </c>
      <c r="D26" s="38">
        <v>47648970000</v>
      </c>
    </row>
    <row r="27" spans="2:4" x14ac:dyDescent="0.35">
      <c r="B27" s="37" t="s">
        <v>43</v>
      </c>
      <c r="C27" s="38">
        <v>2019</v>
      </c>
      <c r="D27" s="38">
        <v>12726470000</v>
      </c>
    </row>
    <row r="28" spans="2:4" x14ac:dyDescent="0.35">
      <c r="B28" s="37" t="s">
        <v>44</v>
      </c>
      <c r="C28" s="38">
        <v>2019</v>
      </c>
      <c r="D28" s="38">
        <v>19310500000</v>
      </c>
    </row>
    <row r="29" spans="2:4" x14ac:dyDescent="0.35">
      <c r="B29" s="37" t="s">
        <v>45</v>
      </c>
      <c r="C29" s="38">
        <v>2019</v>
      </c>
      <c r="D29" s="38">
        <v>310530000</v>
      </c>
    </row>
    <row r="30" spans="2:4" x14ac:dyDescent="0.35">
      <c r="B30" s="37" t="s">
        <v>46</v>
      </c>
      <c r="C30" s="38">
        <v>2019</v>
      </c>
      <c r="D30" s="38">
        <v>18644760000</v>
      </c>
    </row>
    <row r="31" spans="2:4" x14ac:dyDescent="0.35">
      <c r="B31" s="37" t="s">
        <v>47</v>
      </c>
      <c r="C31" s="38">
        <v>2019</v>
      </c>
      <c r="D31" s="38">
        <v>177781620000</v>
      </c>
    </row>
    <row r="32" spans="2:4" x14ac:dyDescent="0.35">
      <c r="B32" s="37" t="s">
        <v>48</v>
      </c>
      <c r="C32" s="38">
        <v>2019</v>
      </c>
      <c r="D32" s="38">
        <v>223287130000</v>
      </c>
    </row>
    <row r="33" spans="2:4" x14ac:dyDescent="0.35">
      <c r="B33" s="37" t="s">
        <v>49</v>
      </c>
      <c r="C33" s="38">
        <v>2019</v>
      </c>
      <c r="D33" s="38">
        <v>63726360000</v>
      </c>
    </row>
    <row r="34" spans="2:4" x14ac:dyDescent="0.35">
      <c r="B34" s="37" t="s">
        <v>50</v>
      </c>
      <c r="C34" s="38">
        <v>2019</v>
      </c>
      <c r="D34" s="38">
        <v>171549720000</v>
      </c>
    </row>
    <row r="35" spans="2:4" x14ac:dyDescent="0.35">
      <c r="B35" s="37" t="s">
        <v>51</v>
      </c>
      <c r="C35" s="38">
        <v>2019</v>
      </c>
      <c r="D35" s="38">
        <v>63576270000</v>
      </c>
    </row>
    <row r="36" spans="2:4" x14ac:dyDescent="0.35">
      <c r="B36" s="37" t="s">
        <v>52</v>
      </c>
      <c r="C36" s="38">
        <v>2019</v>
      </c>
      <c r="D36" s="38">
        <v>266268240000</v>
      </c>
    </row>
    <row r="37" spans="2:4" x14ac:dyDescent="0.35">
      <c r="B37" s="37" t="s">
        <v>53</v>
      </c>
      <c r="C37" s="38">
        <v>2019</v>
      </c>
      <c r="D37" s="38">
        <v>18400160000</v>
      </c>
    </row>
    <row r="38" spans="2:4" x14ac:dyDescent="0.35">
      <c r="B38" s="37" t="s">
        <v>54</v>
      </c>
      <c r="C38" s="38">
        <v>2019</v>
      </c>
      <c r="D38" s="38">
        <v>40624780000</v>
      </c>
    </row>
    <row r="39" spans="2:4" x14ac:dyDescent="0.35">
      <c r="B39" s="37" t="s">
        <v>55</v>
      </c>
      <c r="C39" s="38">
        <v>2019</v>
      </c>
      <c r="D39" s="38">
        <v>567996820000</v>
      </c>
    </row>
    <row r="40" spans="2:4" x14ac:dyDescent="0.35">
      <c r="B40" s="37" t="s">
        <v>85</v>
      </c>
      <c r="C40" s="38">
        <v>2019</v>
      </c>
      <c r="D40" s="38">
        <v>149025150000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07B76-5E95-48EC-B0E9-8A4C36A074FA}">
  <dimension ref="A1:E2063"/>
  <sheetViews>
    <sheetView workbookViewId="0">
      <selection activeCell="C2068" sqref="C2068"/>
    </sheetView>
  </sheetViews>
  <sheetFormatPr defaultRowHeight="14.5" x14ac:dyDescent="0.35"/>
  <cols>
    <col min="1" max="1" width="9.453125" bestFit="1" customWidth="1"/>
    <col min="2" max="2" width="7.81640625" bestFit="1" customWidth="1"/>
    <col min="3" max="3" width="11.453125" bestFit="1" customWidth="1"/>
    <col min="4" max="4" width="43.54296875" bestFit="1" customWidth="1"/>
    <col min="5" max="5" width="27.453125" bestFit="1" customWidth="1"/>
  </cols>
  <sheetData>
    <row r="1" spans="1:5" x14ac:dyDescent="0.35">
      <c r="A1" t="s">
        <v>0</v>
      </c>
      <c r="B1" t="s">
        <v>1</v>
      </c>
      <c r="C1" t="s">
        <v>3</v>
      </c>
      <c r="D1" t="s">
        <v>2</v>
      </c>
      <c r="E1" t="s">
        <v>79</v>
      </c>
    </row>
    <row r="2" spans="1:5" x14ac:dyDescent="0.35">
      <c r="A2" s="27" t="s">
        <v>4</v>
      </c>
      <c r="B2">
        <v>2018</v>
      </c>
      <c r="C2" s="27" t="s">
        <v>5</v>
      </c>
      <c r="D2" s="27" t="s">
        <v>12</v>
      </c>
      <c r="E2">
        <v>0</v>
      </c>
    </row>
    <row r="3" spans="1:5" x14ac:dyDescent="0.35">
      <c r="A3" s="27" t="s">
        <v>4</v>
      </c>
      <c r="B3">
        <v>2018</v>
      </c>
      <c r="C3" s="27" t="s">
        <v>5</v>
      </c>
      <c r="D3" s="27" t="s">
        <v>13</v>
      </c>
      <c r="E3">
        <v>205.34715067092577</v>
      </c>
    </row>
    <row r="4" spans="1:5" x14ac:dyDescent="0.35">
      <c r="A4" s="27" t="s">
        <v>4</v>
      </c>
      <c r="B4">
        <v>2018</v>
      </c>
      <c r="C4" s="27" t="s">
        <v>5</v>
      </c>
      <c r="D4" s="27" t="s">
        <v>15</v>
      </c>
      <c r="E4">
        <v>67053.337100000004</v>
      </c>
    </row>
    <row r="5" spans="1:5" x14ac:dyDescent="0.35">
      <c r="A5" s="27" t="s">
        <v>4</v>
      </c>
      <c r="B5">
        <v>2018</v>
      </c>
      <c r="C5" s="27" t="s">
        <v>5</v>
      </c>
      <c r="D5" s="27" t="s">
        <v>16</v>
      </c>
      <c r="E5">
        <v>442.54990163842797</v>
      </c>
    </row>
    <row r="6" spans="1:5" x14ac:dyDescent="0.35">
      <c r="A6" s="27" t="s">
        <v>4</v>
      </c>
      <c r="B6">
        <v>2018</v>
      </c>
      <c r="C6" s="27" t="s">
        <v>5</v>
      </c>
      <c r="D6" s="27" t="s">
        <v>17</v>
      </c>
      <c r="E6">
        <v>100.83172371861978</v>
      </c>
    </row>
    <row r="7" spans="1:5" x14ac:dyDescent="0.35">
      <c r="A7" s="27" t="s">
        <v>4</v>
      </c>
      <c r="B7">
        <v>2018</v>
      </c>
      <c r="C7" s="27" t="s">
        <v>5</v>
      </c>
      <c r="D7" s="27" t="s">
        <v>20</v>
      </c>
      <c r="E7">
        <v>62558.014999999992</v>
      </c>
    </row>
    <row r="8" spans="1:5" x14ac:dyDescent="0.35">
      <c r="A8" s="27" t="s">
        <v>4</v>
      </c>
      <c r="B8">
        <v>2018</v>
      </c>
      <c r="C8" s="27" t="s">
        <v>6</v>
      </c>
      <c r="D8" s="27" t="s">
        <v>12</v>
      </c>
      <c r="E8">
        <v>0.48092400975232757</v>
      </c>
    </row>
    <row r="9" spans="1:5" x14ac:dyDescent="0.35">
      <c r="A9" s="27" t="s">
        <v>4</v>
      </c>
      <c r="B9">
        <v>2018</v>
      </c>
      <c r="C9" s="27" t="s">
        <v>6</v>
      </c>
      <c r="D9" s="27" t="s">
        <v>13</v>
      </c>
      <c r="E9">
        <v>652.58108750622546</v>
      </c>
    </row>
    <row r="10" spans="1:5" x14ac:dyDescent="0.35">
      <c r="A10" s="27" t="s">
        <v>4</v>
      </c>
      <c r="B10">
        <v>2018</v>
      </c>
      <c r="C10" s="27" t="s">
        <v>6</v>
      </c>
      <c r="D10" s="27" t="s">
        <v>16</v>
      </c>
      <c r="E10">
        <v>67.726796028339663</v>
      </c>
    </row>
    <row r="11" spans="1:5" x14ac:dyDescent="0.35">
      <c r="A11" s="27" t="s">
        <v>4</v>
      </c>
      <c r="B11">
        <v>2018</v>
      </c>
      <c r="C11" s="27" t="s">
        <v>6</v>
      </c>
      <c r="D11" s="27" t="s">
        <v>17</v>
      </c>
      <c r="E11">
        <v>431.17711080833959</v>
      </c>
    </row>
    <row r="12" spans="1:5" x14ac:dyDescent="0.35">
      <c r="A12" s="27" t="s">
        <v>4</v>
      </c>
      <c r="B12">
        <v>2018</v>
      </c>
      <c r="C12" s="27" t="s">
        <v>7</v>
      </c>
      <c r="D12" s="27" t="s">
        <v>12</v>
      </c>
      <c r="E12">
        <v>2.4480847842146716</v>
      </c>
    </row>
    <row r="13" spans="1:5" x14ac:dyDescent="0.35">
      <c r="A13" s="27" t="s">
        <v>4</v>
      </c>
      <c r="B13">
        <v>2018</v>
      </c>
      <c r="C13" s="27" t="s">
        <v>7</v>
      </c>
      <c r="D13" s="27" t="s">
        <v>13</v>
      </c>
      <c r="E13">
        <v>193.0979150513443</v>
      </c>
    </row>
    <row r="14" spans="1:5" x14ac:dyDescent="0.35">
      <c r="A14" s="27" t="s">
        <v>4</v>
      </c>
      <c r="B14">
        <v>2018</v>
      </c>
      <c r="C14" s="27" t="s">
        <v>7</v>
      </c>
      <c r="D14" s="27" t="s">
        <v>14</v>
      </c>
      <c r="E14">
        <v>16856.400000000005</v>
      </c>
    </row>
    <row r="15" spans="1:5" x14ac:dyDescent="0.35">
      <c r="A15" s="27" t="s">
        <v>4</v>
      </c>
      <c r="B15">
        <v>2018</v>
      </c>
      <c r="C15" s="27" t="s">
        <v>7</v>
      </c>
      <c r="D15" s="27" t="s">
        <v>15</v>
      </c>
      <c r="E15">
        <v>82628.012859999988</v>
      </c>
    </row>
    <row r="16" spans="1:5" x14ac:dyDescent="0.35">
      <c r="A16" s="27" t="s">
        <v>4</v>
      </c>
      <c r="B16">
        <v>2018</v>
      </c>
      <c r="C16" s="27" t="s">
        <v>7</v>
      </c>
      <c r="D16" s="27" t="s">
        <v>16</v>
      </c>
      <c r="E16">
        <v>345.09325200500422</v>
      </c>
    </row>
    <row r="17" spans="1:5" x14ac:dyDescent="0.35">
      <c r="A17" s="27" t="s">
        <v>4</v>
      </c>
      <c r="B17">
        <v>2018</v>
      </c>
      <c r="C17" s="27" t="s">
        <v>7</v>
      </c>
      <c r="D17" s="27" t="s">
        <v>17</v>
      </c>
      <c r="E17">
        <v>96.501781505005766</v>
      </c>
    </row>
    <row r="18" spans="1:5" x14ac:dyDescent="0.35">
      <c r="A18" s="27" t="s">
        <v>4</v>
      </c>
      <c r="B18">
        <v>2018</v>
      </c>
      <c r="C18" s="27" t="s">
        <v>7</v>
      </c>
      <c r="D18" s="27" t="s">
        <v>18</v>
      </c>
      <c r="E18">
        <v>21599.999999999996</v>
      </c>
    </row>
    <row r="19" spans="1:5" x14ac:dyDescent="0.35">
      <c r="A19" s="27" t="s">
        <v>4</v>
      </c>
      <c r="B19">
        <v>2018</v>
      </c>
      <c r="C19" s="27" t="s">
        <v>7</v>
      </c>
      <c r="D19" s="27" t="s">
        <v>19</v>
      </c>
      <c r="E19">
        <v>16865.400000000001</v>
      </c>
    </row>
    <row r="20" spans="1:5" x14ac:dyDescent="0.35">
      <c r="A20" s="27" t="s">
        <v>4</v>
      </c>
      <c r="B20">
        <v>2018</v>
      </c>
      <c r="C20" s="27" t="s">
        <v>7</v>
      </c>
      <c r="D20" s="27" t="s">
        <v>20</v>
      </c>
      <c r="E20">
        <v>67053.337100000004</v>
      </c>
    </row>
    <row r="21" spans="1:5" x14ac:dyDescent="0.35">
      <c r="A21" s="27" t="s">
        <v>4</v>
      </c>
      <c r="B21">
        <v>2018</v>
      </c>
      <c r="C21" s="27" t="s">
        <v>8</v>
      </c>
      <c r="D21" s="27" t="s">
        <v>13</v>
      </c>
      <c r="E21">
        <v>319.46102062677005</v>
      </c>
    </row>
    <row r="22" spans="1:5" x14ac:dyDescent="0.35">
      <c r="A22" s="27" t="s">
        <v>4</v>
      </c>
      <c r="B22">
        <v>2018</v>
      </c>
      <c r="C22" s="27" t="s">
        <v>9</v>
      </c>
      <c r="D22" s="27" t="s">
        <v>12</v>
      </c>
      <c r="E22">
        <v>1.2247625179018242</v>
      </c>
    </row>
    <row r="23" spans="1:5" x14ac:dyDescent="0.35">
      <c r="A23" s="27" t="s">
        <v>4</v>
      </c>
      <c r="B23">
        <v>2018</v>
      </c>
      <c r="C23" s="27" t="s">
        <v>9</v>
      </c>
      <c r="D23" s="27" t="s">
        <v>13</v>
      </c>
      <c r="E23">
        <v>0</v>
      </c>
    </row>
    <row r="24" spans="1:5" x14ac:dyDescent="0.35">
      <c r="A24" s="27" t="s">
        <v>4</v>
      </c>
      <c r="B24">
        <v>2018</v>
      </c>
      <c r="C24" s="27" t="s">
        <v>9</v>
      </c>
      <c r="D24" s="27" t="s">
        <v>15</v>
      </c>
      <c r="E24">
        <v>5014.6551300000001</v>
      </c>
    </row>
    <row r="25" spans="1:5" x14ac:dyDescent="0.35">
      <c r="A25" s="27" t="s">
        <v>4</v>
      </c>
      <c r="B25">
        <v>2018</v>
      </c>
      <c r="C25" s="27" t="s">
        <v>9</v>
      </c>
      <c r="D25" s="27" t="s">
        <v>16</v>
      </c>
      <c r="E25">
        <v>99.341050328227738</v>
      </c>
    </row>
    <row r="26" spans="1:5" x14ac:dyDescent="0.35">
      <c r="A26" s="27" t="s">
        <v>4</v>
      </c>
      <c r="B26">
        <v>2018</v>
      </c>
      <c r="C26" s="27" t="s">
        <v>9</v>
      </c>
      <c r="D26" s="27" t="s">
        <v>20</v>
      </c>
      <c r="E26">
        <v>4513.1896199999992</v>
      </c>
    </row>
    <row r="27" spans="1:5" x14ac:dyDescent="0.35">
      <c r="A27" s="27" t="s">
        <v>4</v>
      </c>
      <c r="B27">
        <v>2018</v>
      </c>
      <c r="C27" s="27" t="s">
        <v>10</v>
      </c>
      <c r="D27" s="27" t="s">
        <v>12</v>
      </c>
      <c r="E27">
        <v>498.94668374024349</v>
      </c>
    </row>
    <row r="28" spans="1:5" x14ac:dyDescent="0.35">
      <c r="A28" s="27" t="s">
        <v>4</v>
      </c>
      <c r="B28">
        <v>2018</v>
      </c>
      <c r="C28" s="27" t="s">
        <v>10</v>
      </c>
      <c r="D28" s="27" t="s">
        <v>13</v>
      </c>
      <c r="E28">
        <v>42579.512826144732</v>
      </c>
    </row>
    <row r="29" spans="1:5" x14ac:dyDescent="0.35">
      <c r="A29" s="27" t="s">
        <v>4</v>
      </c>
      <c r="B29">
        <v>2018</v>
      </c>
      <c r="C29" s="27" t="s">
        <v>10</v>
      </c>
      <c r="D29" s="27" t="s">
        <v>17</v>
      </c>
      <c r="E29">
        <v>20908.989383968041</v>
      </c>
    </row>
    <row r="30" spans="1:5" x14ac:dyDescent="0.35">
      <c r="A30" s="27" t="s">
        <v>4</v>
      </c>
      <c r="B30">
        <v>2018</v>
      </c>
      <c r="C30" s="27" t="s">
        <v>10</v>
      </c>
      <c r="D30" s="27" t="s">
        <v>20</v>
      </c>
      <c r="E30">
        <v>20571.463369999998</v>
      </c>
    </row>
    <row r="31" spans="1:5" x14ac:dyDescent="0.35">
      <c r="A31" s="27" t="s">
        <v>4</v>
      </c>
      <c r="B31">
        <v>2019</v>
      </c>
      <c r="C31" s="27" t="s">
        <v>5</v>
      </c>
      <c r="D31" s="27" t="s">
        <v>12</v>
      </c>
      <c r="E31">
        <v>0</v>
      </c>
    </row>
    <row r="32" spans="1:5" x14ac:dyDescent="0.35">
      <c r="A32" s="27" t="s">
        <v>4</v>
      </c>
      <c r="B32">
        <v>2019</v>
      </c>
      <c r="C32" s="27" t="s">
        <v>5</v>
      </c>
      <c r="D32" s="27" t="s">
        <v>13</v>
      </c>
      <c r="E32">
        <v>175.34954403482251</v>
      </c>
    </row>
    <row r="33" spans="1:5" x14ac:dyDescent="0.35">
      <c r="A33" s="27" t="s">
        <v>4</v>
      </c>
      <c r="B33">
        <v>2019</v>
      </c>
      <c r="C33" s="27" t="s">
        <v>5</v>
      </c>
      <c r="D33" s="27" t="s">
        <v>15</v>
      </c>
      <c r="E33">
        <v>40837.639429999996</v>
      </c>
    </row>
    <row r="34" spans="1:5" x14ac:dyDescent="0.35">
      <c r="A34" s="27" t="s">
        <v>4</v>
      </c>
      <c r="B34">
        <v>2019</v>
      </c>
      <c r="C34" s="27" t="s">
        <v>5</v>
      </c>
      <c r="D34" s="27" t="s">
        <v>16</v>
      </c>
      <c r="E34">
        <v>473.03066572156865</v>
      </c>
    </row>
    <row r="35" spans="1:5" x14ac:dyDescent="0.35">
      <c r="A35" s="27" t="s">
        <v>4</v>
      </c>
      <c r="B35">
        <v>2019</v>
      </c>
      <c r="C35" s="27" t="s">
        <v>5</v>
      </c>
      <c r="D35" s="27" t="s">
        <v>17</v>
      </c>
      <c r="E35">
        <v>92.615402143623584</v>
      </c>
    </row>
    <row r="36" spans="1:5" x14ac:dyDescent="0.35">
      <c r="A36" s="27" t="s">
        <v>4</v>
      </c>
      <c r="B36">
        <v>2019</v>
      </c>
      <c r="C36" s="27" t="s">
        <v>5</v>
      </c>
      <c r="D36" s="27" t="s">
        <v>20</v>
      </c>
      <c r="E36">
        <v>38014.049789999997</v>
      </c>
    </row>
    <row r="37" spans="1:5" x14ac:dyDescent="0.35">
      <c r="A37" s="27" t="s">
        <v>4</v>
      </c>
      <c r="B37">
        <v>2019</v>
      </c>
      <c r="C37" s="27" t="s">
        <v>6</v>
      </c>
      <c r="D37" s="27" t="s">
        <v>12</v>
      </c>
      <c r="E37">
        <v>0.50738844264604055</v>
      </c>
    </row>
    <row r="38" spans="1:5" x14ac:dyDescent="0.35">
      <c r="A38" s="27" t="s">
        <v>4</v>
      </c>
      <c r="B38">
        <v>2019</v>
      </c>
      <c r="C38" s="27" t="s">
        <v>6</v>
      </c>
      <c r="D38" s="27" t="s">
        <v>13</v>
      </c>
      <c r="E38">
        <v>540.09745037799314</v>
      </c>
    </row>
    <row r="39" spans="1:5" x14ac:dyDescent="0.35">
      <c r="A39" s="27" t="s">
        <v>4</v>
      </c>
      <c r="B39">
        <v>2019</v>
      </c>
      <c r="C39" s="27" t="s">
        <v>6</v>
      </c>
      <c r="D39" s="27" t="s">
        <v>16</v>
      </c>
      <c r="E39">
        <v>72.383528379803749</v>
      </c>
    </row>
    <row r="40" spans="1:5" x14ac:dyDescent="0.35">
      <c r="A40" s="27" t="s">
        <v>4</v>
      </c>
      <c r="B40">
        <v>2019</v>
      </c>
      <c r="C40" s="27" t="s">
        <v>6</v>
      </c>
      <c r="D40" s="27" t="s">
        <v>17</v>
      </c>
      <c r="E40">
        <v>408.80580066571542</v>
      </c>
    </row>
    <row r="41" spans="1:5" x14ac:dyDescent="0.35">
      <c r="A41" s="27" t="s">
        <v>4</v>
      </c>
      <c r="B41">
        <v>2019</v>
      </c>
      <c r="C41" s="27" t="s">
        <v>7</v>
      </c>
      <c r="D41" s="27" t="s">
        <v>12</v>
      </c>
      <c r="E41">
        <v>2.5827398441249985</v>
      </c>
    </row>
    <row r="42" spans="1:5" x14ac:dyDescent="0.35">
      <c r="A42" s="27" t="s">
        <v>4</v>
      </c>
      <c r="B42">
        <v>2019</v>
      </c>
      <c r="C42" s="27" t="s">
        <v>7</v>
      </c>
      <c r="D42" s="27" t="s">
        <v>13</v>
      </c>
      <c r="E42">
        <v>155.59355049094808</v>
      </c>
    </row>
    <row r="43" spans="1:5" x14ac:dyDescent="0.35">
      <c r="A43" s="27" t="s">
        <v>4</v>
      </c>
      <c r="B43">
        <v>2019</v>
      </c>
      <c r="C43" s="27" t="s">
        <v>7</v>
      </c>
      <c r="D43" s="27" t="s">
        <v>14</v>
      </c>
      <c r="E43">
        <v>16932.099999999999</v>
      </c>
    </row>
    <row r="44" spans="1:5" x14ac:dyDescent="0.35">
      <c r="A44" s="27" t="s">
        <v>4</v>
      </c>
      <c r="B44">
        <v>2019</v>
      </c>
      <c r="C44" s="27" t="s">
        <v>7</v>
      </c>
      <c r="D44" s="27" t="s">
        <v>15</v>
      </c>
      <c r="E44">
        <v>53669.627919999999</v>
      </c>
    </row>
    <row r="45" spans="1:5" x14ac:dyDescent="0.35">
      <c r="A45" s="27" t="s">
        <v>4</v>
      </c>
      <c r="B45">
        <v>2019</v>
      </c>
      <c r="C45" s="27" t="s">
        <v>7</v>
      </c>
      <c r="D45" s="27" t="s">
        <v>16</v>
      </c>
      <c r="E45">
        <v>368.88651038930612</v>
      </c>
    </row>
    <row r="46" spans="1:5" x14ac:dyDescent="0.35">
      <c r="A46" s="27" t="s">
        <v>4</v>
      </c>
      <c r="B46">
        <v>2019</v>
      </c>
      <c r="C46" s="27" t="s">
        <v>7</v>
      </c>
      <c r="D46" s="27" t="s">
        <v>17</v>
      </c>
      <c r="E46">
        <v>87.329632936817049</v>
      </c>
    </row>
    <row r="47" spans="1:5" x14ac:dyDescent="0.35">
      <c r="A47" s="27" t="s">
        <v>4</v>
      </c>
      <c r="B47">
        <v>2019</v>
      </c>
      <c r="C47" s="27" t="s">
        <v>7</v>
      </c>
      <c r="D47" s="27" t="s">
        <v>18</v>
      </c>
      <c r="E47">
        <v>19200.099999999999</v>
      </c>
    </row>
    <row r="48" spans="1:5" x14ac:dyDescent="0.35">
      <c r="A48" s="27" t="s">
        <v>4</v>
      </c>
      <c r="B48">
        <v>2019</v>
      </c>
      <c r="C48" s="27" t="s">
        <v>7</v>
      </c>
      <c r="D48" s="27" t="s">
        <v>19</v>
      </c>
      <c r="E48">
        <v>15932.399999999998</v>
      </c>
    </row>
    <row r="49" spans="1:5" x14ac:dyDescent="0.35">
      <c r="A49" s="27" t="s">
        <v>4</v>
      </c>
      <c r="B49">
        <v>2019</v>
      </c>
      <c r="C49" s="27" t="s">
        <v>7</v>
      </c>
      <c r="D49" s="27" t="s">
        <v>20</v>
      </c>
      <c r="E49">
        <v>40837.639429999996</v>
      </c>
    </row>
    <row r="50" spans="1:5" x14ac:dyDescent="0.35">
      <c r="A50" s="27" t="s">
        <v>4</v>
      </c>
      <c r="B50">
        <v>2019</v>
      </c>
      <c r="C50" s="27" t="s">
        <v>8</v>
      </c>
      <c r="D50" s="27" t="s">
        <v>13</v>
      </c>
      <c r="E50">
        <v>986.49023228199201</v>
      </c>
    </row>
    <row r="51" spans="1:5" x14ac:dyDescent="0.35">
      <c r="A51" s="27" t="s">
        <v>4</v>
      </c>
      <c r="B51">
        <v>2019</v>
      </c>
      <c r="C51" s="27" t="s">
        <v>9</v>
      </c>
      <c r="D51" s="27" t="s">
        <v>12</v>
      </c>
      <c r="E51">
        <v>1.2921325194747528</v>
      </c>
    </row>
    <row r="52" spans="1:5" x14ac:dyDescent="0.35">
      <c r="A52" s="27" t="s">
        <v>4</v>
      </c>
      <c r="B52">
        <v>2019</v>
      </c>
      <c r="C52" s="27" t="s">
        <v>9</v>
      </c>
      <c r="D52" s="27" t="s">
        <v>13</v>
      </c>
      <c r="E52">
        <v>0</v>
      </c>
    </row>
    <row r="53" spans="1:5" x14ac:dyDescent="0.35">
      <c r="A53" s="27" t="s">
        <v>4</v>
      </c>
      <c r="B53">
        <v>2019</v>
      </c>
      <c r="C53" s="27" t="s">
        <v>9</v>
      </c>
      <c r="D53" s="27" t="s">
        <v>15</v>
      </c>
      <c r="E53">
        <v>4762.1436300000005</v>
      </c>
    </row>
    <row r="54" spans="1:5" x14ac:dyDescent="0.35">
      <c r="A54" s="27" t="s">
        <v>4</v>
      </c>
      <c r="B54">
        <v>2019</v>
      </c>
      <c r="C54" s="27" t="s">
        <v>9</v>
      </c>
      <c r="D54" s="27" t="s">
        <v>16</v>
      </c>
      <c r="E54">
        <v>99.944136200618203</v>
      </c>
    </row>
    <row r="55" spans="1:5" x14ac:dyDescent="0.35">
      <c r="A55" s="27" t="s">
        <v>4</v>
      </c>
      <c r="B55">
        <v>2019</v>
      </c>
      <c r="C55" s="27" t="s">
        <v>9</v>
      </c>
      <c r="D55" s="27" t="s">
        <v>20</v>
      </c>
      <c r="E55">
        <v>4285.9292699999996</v>
      </c>
    </row>
    <row r="56" spans="1:5" x14ac:dyDescent="0.35">
      <c r="A56" s="27" t="s">
        <v>4</v>
      </c>
      <c r="B56">
        <v>2019</v>
      </c>
      <c r="C56" s="27" t="s">
        <v>10</v>
      </c>
      <c r="D56" s="27" t="s">
        <v>12</v>
      </c>
      <c r="E56">
        <v>526.60825835284902</v>
      </c>
    </row>
    <row r="57" spans="1:5" x14ac:dyDescent="0.35">
      <c r="A57" s="27" t="s">
        <v>4</v>
      </c>
      <c r="B57">
        <v>2019</v>
      </c>
      <c r="C57" s="27" t="s">
        <v>10</v>
      </c>
      <c r="D57" s="27" t="s">
        <v>13</v>
      </c>
      <c r="E57">
        <v>34565.169222814242</v>
      </c>
    </row>
    <row r="58" spans="1:5" x14ac:dyDescent="0.35">
      <c r="A58" s="27" t="s">
        <v>4</v>
      </c>
      <c r="B58">
        <v>2019</v>
      </c>
      <c r="C58" s="27" t="s">
        <v>10</v>
      </c>
      <c r="D58" s="27" t="s">
        <v>17</v>
      </c>
      <c r="E58">
        <v>18715.249164253844</v>
      </c>
    </row>
    <row r="59" spans="1:5" x14ac:dyDescent="0.35">
      <c r="A59" s="27" t="s">
        <v>4</v>
      </c>
      <c r="B59">
        <v>2019</v>
      </c>
      <c r="C59" s="27" t="s">
        <v>10</v>
      </c>
      <c r="D59" s="27" t="s">
        <v>20</v>
      </c>
      <c r="E59">
        <v>16131.79249</v>
      </c>
    </row>
    <row r="60" spans="1:5" x14ac:dyDescent="0.35">
      <c r="A60" s="27" t="s">
        <v>21</v>
      </c>
      <c r="B60">
        <v>2018</v>
      </c>
      <c r="C60" s="27" t="s">
        <v>5</v>
      </c>
      <c r="D60" s="27" t="s">
        <v>12</v>
      </c>
      <c r="E60">
        <v>0</v>
      </c>
    </row>
    <row r="61" spans="1:5" x14ac:dyDescent="0.35">
      <c r="A61" s="27" t="s">
        <v>21</v>
      </c>
      <c r="B61">
        <v>2018</v>
      </c>
      <c r="C61" s="27" t="s">
        <v>5</v>
      </c>
      <c r="D61" s="27" t="s">
        <v>13</v>
      </c>
      <c r="E61">
        <v>532.84840820196393</v>
      </c>
    </row>
    <row r="62" spans="1:5" x14ac:dyDescent="0.35">
      <c r="A62" s="27" t="s">
        <v>21</v>
      </c>
      <c r="B62">
        <v>2018</v>
      </c>
      <c r="C62" s="27" t="s">
        <v>5</v>
      </c>
      <c r="D62" s="27" t="s">
        <v>15</v>
      </c>
      <c r="E62">
        <v>97026.735899999985</v>
      </c>
    </row>
    <row r="63" spans="1:5" x14ac:dyDescent="0.35">
      <c r="A63" s="27" t="s">
        <v>21</v>
      </c>
      <c r="B63">
        <v>2018</v>
      </c>
      <c r="C63" s="27" t="s">
        <v>5</v>
      </c>
      <c r="D63" s="27" t="s">
        <v>16</v>
      </c>
      <c r="E63">
        <v>0.42536819475914206</v>
      </c>
    </row>
    <row r="64" spans="1:5" x14ac:dyDescent="0.35">
      <c r="A64" s="27" t="s">
        <v>21</v>
      </c>
      <c r="B64">
        <v>2018</v>
      </c>
      <c r="C64" s="27" t="s">
        <v>5</v>
      </c>
      <c r="D64" s="27" t="s">
        <v>17</v>
      </c>
      <c r="E64">
        <v>338.34605980545837</v>
      </c>
    </row>
    <row r="65" spans="1:5" x14ac:dyDescent="0.35">
      <c r="A65" s="27" t="s">
        <v>21</v>
      </c>
      <c r="B65">
        <v>2018</v>
      </c>
      <c r="C65" s="27" t="s">
        <v>5</v>
      </c>
      <c r="D65" s="27" t="s">
        <v>20</v>
      </c>
      <c r="E65">
        <v>94718.847220000011</v>
      </c>
    </row>
    <row r="66" spans="1:5" x14ac:dyDescent="0.35">
      <c r="A66" s="27" t="s">
        <v>21</v>
      </c>
      <c r="B66">
        <v>2018</v>
      </c>
      <c r="C66" s="27" t="s">
        <v>6</v>
      </c>
      <c r="D66" s="27" t="s">
        <v>13</v>
      </c>
      <c r="E66">
        <v>0.19523124554680987</v>
      </c>
    </row>
    <row r="67" spans="1:5" x14ac:dyDescent="0.35">
      <c r="A67" s="27" t="s">
        <v>21</v>
      </c>
      <c r="B67">
        <v>2018</v>
      </c>
      <c r="C67" s="27" t="s">
        <v>6</v>
      </c>
      <c r="D67" s="27" t="s">
        <v>17</v>
      </c>
      <c r="E67">
        <v>0.1288305661614941</v>
      </c>
    </row>
    <row r="68" spans="1:5" x14ac:dyDescent="0.35">
      <c r="A68" s="27" t="s">
        <v>21</v>
      </c>
      <c r="B68">
        <v>2018</v>
      </c>
      <c r="C68" s="27" t="s">
        <v>7</v>
      </c>
      <c r="D68" s="27" t="s">
        <v>12</v>
      </c>
      <c r="E68">
        <v>1895.9644087935042</v>
      </c>
    </row>
    <row r="69" spans="1:5" x14ac:dyDescent="0.35">
      <c r="A69" s="27" t="s">
        <v>21</v>
      </c>
      <c r="B69">
        <v>2018</v>
      </c>
      <c r="C69" s="27" t="s">
        <v>7</v>
      </c>
      <c r="D69" s="27" t="s">
        <v>13</v>
      </c>
      <c r="E69">
        <v>332.87289252023908</v>
      </c>
    </row>
    <row r="70" spans="1:5" x14ac:dyDescent="0.35">
      <c r="A70" s="27" t="s">
        <v>21</v>
      </c>
      <c r="B70">
        <v>2018</v>
      </c>
      <c r="C70" s="27" t="s">
        <v>7</v>
      </c>
      <c r="D70" s="27" t="s">
        <v>14</v>
      </c>
      <c r="E70">
        <v>20210.999999999996</v>
      </c>
    </row>
    <row r="71" spans="1:5" x14ac:dyDescent="0.35">
      <c r="A71" s="27" t="s">
        <v>21</v>
      </c>
      <c r="B71">
        <v>2018</v>
      </c>
      <c r="C71" s="27" t="s">
        <v>7</v>
      </c>
      <c r="D71" s="27" t="s">
        <v>15</v>
      </c>
      <c r="E71">
        <v>148921.44180999999</v>
      </c>
    </row>
    <row r="72" spans="1:5" x14ac:dyDescent="0.35">
      <c r="A72" s="27" t="s">
        <v>21</v>
      </c>
      <c r="B72">
        <v>2018</v>
      </c>
      <c r="C72" s="27" t="s">
        <v>7</v>
      </c>
      <c r="D72" s="27" t="s">
        <v>16</v>
      </c>
      <c r="E72">
        <v>2507.1122105785935</v>
      </c>
    </row>
    <row r="73" spans="1:5" x14ac:dyDescent="0.35">
      <c r="A73" s="27" t="s">
        <v>21</v>
      </c>
      <c r="B73">
        <v>2018</v>
      </c>
      <c r="C73" s="27" t="s">
        <v>7</v>
      </c>
      <c r="D73" s="27" t="s">
        <v>17</v>
      </c>
      <c r="E73">
        <v>163.68131004888019</v>
      </c>
    </row>
    <row r="74" spans="1:5" x14ac:dyDescent="0.35">
      <c r="A74" s="27" t="s">
        <v>21</v>
      </c>
      <c r="B74">
        <v>2018</v>
      </c>
      <c r="C74" s="27" t="s">
        <v>7</v>
      </c>
      <c r="D74" s="27" t="s">
        <v>18</v>
      </c>
      <c r="E74">
        <v>71339</v>
      </c>
    </row>
    <row r="75" spans="1:5" x14ac:dyDescent="0.35">
      <c r="A75" s="27" t="s">
        <v>21</v>
      </c>
      <c r="B75">
        <v>2018</v>
      </c>
      <c r="C75" s="27" t="s">
        <v>7</v>
      </c>
      <c r="D75" s="27" t="s">
        <v>20</v>
      </c>
      <c r="E75">
        <v>97026.735899999985</v>
      </c>
    </row>
    <row r="76" spans="1:5" x14ac:dyDescent="0.35">
      <c r="A76" s="27" t="s">
        <v>21</v>
      </c>
      <c r="B76">
        <v>2018</v>
      </c>
      <c r="C76" s="27" t="s">
        <v>8</v>
      </c>
      <c r="D76" s="27" t="s">
        <v>13</v>
      </c>
      <c r="E76">
        <v>9855.7442006954007</v>
      </c>
    </row>
    <row r="77" spans="1:5" x14ac:dyDescent="0.35">
      <c r="A77" s="27" t="s">
        <v>21</v>
      </c>
      <c r="B77">
        <v>2018</v>
      </c>
      <c r="C77" s="27" t="s">
        <v>9</v>
      </c>
      <c r="D77" s="27" t="s">
        <v>12</v>
      </c>
      <c r="E77">
        <v>9.9591005576919613</v>
      </c>
    </row>
    <row r="78" spans="1:5" x14ac:dyDescent="0.35">
      <c r="A78" s="27" t="s">
        <v>21</v>
      </c>
      <c r="B78">
        <v>2018</v>
      </c>
      <c r="C78" s="27" t="s">
        <v>9</v>
      </c>
      <c r="D78" s="27" t="s">
        <v>13</v>
      </c>
      <c r="E78">
        <v>0</v>
      </c>
    </row>
    <row r="79" spans="1:5" x14ac:dyDescent="0.35">
      <c r="A79" s="27" t="s">
        <v>21</v>
      </c>
      <c r="B79">
        <v>2018</v>
      </c>
      <c r="C79" s="27" t="s">
        <v>9</v>
      </c>
      <c r="D79" s="27" t="s">
        <v>15</v>
      </c>
      <c r="E79">
        <v>28556.827590000004</v>
      </c>
    </row>
    <row r="80" spans="1:5" x14ac:dyDescent="0.35">
      <c r="A80" s="27" t="s">
        <v>21</v>
      </c>
      <c r="B80">
        <v>2018</v>
      </c>
      <c r="C80" s="27" t="s">
        <v>9</v>
      </c>
      <c r="D80" s="27" t="s">
        <v>16</v>
      </c>
      <c r="E80">
        <v>1068.8893820421706</v>
      </c>
    </row>
    <row r="81" spans="1:5" x14ac:dyDescent="0.35">
      <c r="A81" s="27" t="s">
        <v>21</v>
      </c>
      <c r="B81">
        <v>2018</v>
      </c>
      <c r="C81" s="27" t="s">
        <v>9</v>
      </c>
      <c r="D81" s="27" t="s">
        <v>20</v>
      </c>
      <c r="E81">
        <v>25701.144829999997</v>
      </c>
    </row>
    <row r="82" spans="1:5" x14ac:dyDescent="0.35">
      <c r="A82" s="27" t="s">
        <v>21</v>
      </c>
      <c r="B82">
        <v>2018</v>
      </c>
      <c r="C82" s="27" t="s">
        <v>10</v>
      </c>
      <c r="D82" s="27" t="s">
        <v>12</v>
      </c>
      <c r="E82">
        <v>251.50815957634757</v>
      </c>
    </row>
    <row r="83" spans="1:5" x14ac:dyDescent="0.35">
      <c r="A83" s="27" t="s">
        <v>21</v>
      </c>
      <c r="B83">
        <v>2018</v>
      </c>
      <c r="C83" s="27" t="s">
        <v>10</v>
      </c>
      <c r="D83" s="27" t="s">
        <v>13</v>
      </c>
      <c r="E83">
        <v>80355.339267336865</v>
      </c>
    </row>
    <row r="84" spans="1:5" x14ac:dyDescent="0.35">
      <c r="A84" s="27" t="s">
        <v>21</v>
      </c>
      <c r="B84">
        <v>2018</v>
      </c>
      <c r="C84" s="27" t="s">
        <v>10</v>
      </c>
      <c r="D84" s="27" t="s">
        <v>17</v>
      </c>
      <c r="E84">
        <v>39446.843799579496</v>
      </c>
    </row>
    <row r="85" spans="1:5" x14ac:dyDescent="0.35">
      <c r="A85" s="27" t="s">
        <v>21</v>
      </c>
      <c r="B85">
        <v>2018</v>
      </c>
      <c r="C85" s="27" t="s">
        <v>10</v>
      </c>
      <c r="D85" s="27" t="s">
        <v>20</v>
      </c>
      <c r="E85">
        <v>57058.277340000001</v>
      </c>
    </row>
    <row r="86" spans="1:5" x14ac:dyDescent="0.35">
      <c r="A86" s="27" t="s">
        <v>21</v>
      </c>
      <c r="B86">
        <v>2019</v>
      </c>
      <c r="C86" s="27" t="s">
        <v>5</v>
      </c>
      <c r="D86" s="27" t="s">
        <v>12</v>
      </c>
      <c r="E86">
        <v>0</v>
      </c>
    </row>
    <row r="87" spans="1:5" x14ac:dyDescent="0.35">
      <c r="A87" s="27" t="s">
        <v>21</v>
      </c>
      <c r="B87">
        <v>2019</v>
      </c>
      <c r="C87" s="27" t="s">
        <v>5</v>
      </c>
      <c r="D87" s="27" t="s">
        <v>13</v>
      </c>
      <c r="E87">
        <v>559.51958849783387</v>
      </c>
    </row>
    <row r="88" spans="1:5" x14ac:dyDescent="0.35">
      <c r="A88" s="27" t="s">
        <v>21</v>
      </c>
      <c r="B88">
        <v>2019</v>
      </c>
      <c r="C88" s="27" t="s">
        <v>5</v>
      </c>
      <c r="D88" s="27" t="s">
        <v>15</v>
      </c>
      <c r="E88">
        <v>187469.75385000001</v>
      </c>
    </row>
    <row r="89" spans="1:5" x14ac:dyDescent="0.35">
      <c r="A89" s="27" t="s">
        <v>21</v>
      </c>
      <c r="B89">
        <v>2019</v>
      </c>
      <c r="C89" s="27" t="s">
        <v>5</v>
      </c>
      <c r="D89" s="27" t="s">
        <v>16</v>
      </c>
      <c r="E89">
        <v>0.44008884701794698</v>
      </c>
    </row>
    <row r="90" spans="1:5" x14ac:dyDescent="0.35">
      <c r="A90" s="27" t="s">
        <v>21</v>
      </c>
      <c r="B90">
        <v>2019</v>
      </c>
      <c r="C90" s="27" t="s">
        <v>5</v>
      </c>
      <c r="D90" s="27" t="s">
        <v>17</v>
      </c>
      <c r="E90">
        <v>374.67358210202894</v>
      </c>
    </row>
    <row r="91" spans="1:5" x14ac:dyDescent="0.35">
      <c r="A91" s="27" t="s">
        <v>21</v>
      </c>
      <c r="B91">
        <v>2019</v>
      </c>
      <c r="C91" s="27" t="s">
        <v>5</v>
      </c>
      <c r="D91" s="27" t="s">
        <v>20</v>
      </c>
      <c r="E91">
        <v>226566.14927000002</v>
      </c>
    </row>
    <row r="92" spans="1:5" x14ac:dyDescent="0.35">
      <c r="A92" s="27" t="s">
        <v>21</v>
      </c>
      <c r="B92">
        <v>2019</v>
      </c>
      <c r="C92" s="27" t="s">
        <v>6</v>
      </c>
      <c r="D92" s="27" t="s">
        <v>13</v>
      </c>
      <c r="E92">
        <v>0.20950157996665333</v>
      </c>
    </row>
    <row r="93" spans="1:5" x14ac:dyDescent="0.35">
      <c r="A93" s="27" t="s">
        <v>21</v>
      </c>
      <c r="B93">
        <v>2019</v>
      </c>
      <c r="C93" s="27" t="s">
        <v>6</v>
      </c>
      <c r="D93" s="27" t="s">
        <v>17</v>
      </c>
      <c r="E93">
        <v>0.14245451716270782</v>
      </c>
    </row>
    <row r="94" spans="1:5" x14ac:dyDescent="0.35">
      <c r="A94" s="27" t="s">
        <v>21</v>
      </c>
      <c r="B94">
        <v>2019</v>
      </c>
      <c r="C94" s="27" t="s">
        <v>7</v>
      </c>
      <c r="D94" s="27" t="s">
        <v>12</v>
      </c>
      <c r="E94">
        <v>1107.9786914267488</v>
      </c>
    </row>
    <row r="95" spans="1:5" x14ac:dyDescent="0.35">
      <c r="A95" s="27" t="s">
        <v>21</v>
      </c>
      <c r="B95">
        <v>2019</v>
      </c>
      <c r="C95" s="27" t="s">
        <v>7</v>
      </c>
      <c r="D95" s="27" t="s">
        <v>13</v>
      </c>
      <c r="E95">
        <v>360.46331865076343</v>
      </c>
    </row>
    <row r="96" spans="1:5" x14ac:dyDescent="0.35">
      <c r="A96" s="27" t="s">
        <v>21</v>
      </c>
      <c r="B96">
        <v>2019</v>
      </c>
      <c r="C96" s="27" t="s">
        <v>7</v>
      </c>
      <c r="D96" s="27" t="s">
        <v>14</v>
      </c>
      <c r="E96">
        <v>47665.907011296695</v>
      </c>
    </row>
    <row r="97" spans="1:5" x14ac:dyDescent="0.35">
      <c r="A97" s="27" t="s">
        <v>21</v>
      </c>
      <c r="B97">
        <v>2019</v>
      </c>
      <c r="C97" s="27" t="s">
        <v>7</v>
      </c>
      <c r="D97" s="27" t="s">
        <v>15</v>
      </c>
      <c r="E97">
        <v>283404.1189</v>
      </c>
    </row>
    <row r="98" spans="1:5" x14ac:dyDescent="0.35">
      <c r="A98" s="27" t="s">
        <v>21</v>
      </c>
      <c r="B98">
        <v>2019</v>
      </c>
      <c r="C98" s="27" t="s">
        <v>7</v>
      </c>
      <c r="D98" s="27" t="s">
        <v>16</v>
      </c>
      <c r="E98">
        <v>1217.7398126258499</v>
      </c>
    </row>
    <row r="99" spans="1:5" x14ac:dyDescent="0.35">
      <c r="A99" s="27" t="s">
        <v>21</v>
      </c>
      <c r="B99">
        <v>2019</v>
      </c>
      <c r="C99" s="27" t="s">
        <v>7</v>
      </c>
      <c r="D99" s="27" t="s">
        <v>17</v>
      </c>
      <c r="E99">
        <v>189.05687665915926</v>
      </c>
    </row>
    <row r="100" spans="1:5" x14ac:dyDescent="0.35">
      <c r="A100" s="27" t="s">
        <v>21</v>
      </c>
      <c r="B100">
        <v>2019</v>
      </c>
      <c r="C100" s="27" t="s">
        <v>7</v>
      </c>
      <c r="D100" s="27" t="s">
        <v>18</v>
      </c>
      <c r="E100">
        <v>317801.15899999999</v>
      </c>
    </row>
    <row r="101" spans="1:5" x14ac:dyDescent="0.35">
      <c r="A101" s="27" t="s">
        <v>21</v>
      </c>
      <c r="B101">
        <v>2019</v>
      </c>
      <c r="C101" s="27" t="s">
        <v>7</v>
      </c>
      <c r="D101" s="27" t="s">
        <v>20</v>
      </c>
      <c r="E101">
        <v>187469.75385000001</v>
      </c>
    </row>
    <row r="102" spans="1:5" x14ac:dyDescent="0.35">
      <c r="A102" s="27" t="s">
        <v>21</v>
      </c>
      <c r="B102">
        <v>2019</v>
      </c>
      <c r="C102" s="27" t="s">
        <v>8</v>
      </c>
      <c r="D102" s="27" t="s">
        <v>13</v>
      </c>
      <c r="E102">
        <v>12183.509738988951</v>
      </c>
    </row>
    <row r="103" spans="1:5" x14ac:dyDescent="0.35">
      <c r="A103" s="27" t="s">
        <v>21</v>
      </c>
      <c r="B103">
        <v>2019</v>
      </c>
      <c r="C103" s="27" t="s">
        <v>9</v>
      </c>
      <c r="D103" s="27" t="s">
        <v>12</v>
      </c>
      <c r="E103">
        <v>11.937926682251957</v>
      </c>
    </row>
    <row r="104" spans="1:5" x14ac:dyDescent="0.35">
      <c r="A104" s="27" t="s">
        <v>21</v>
      </c>
      <c r="B104">
        <v>2019</v>
      </c>
      <c r="C104" s="27" t="s">
        <v>9</v>
      </c>
      <c r="D104" s="27" t="s">
        <v>13</v>
      </c>
      <c r="E104">
        <v>0</v>
      </c>
    </row>
    <row r="105" spans="1:5" x14ac:dyDescent="0.35">
      <c r="A105" s="27" t="s">
        <v>21</v>
      </c>
      <c r="B105">
        <v>2019</v>
      </c>
      <c r="C105" s="27" t="s">
        <v>9</v>
      </c>
      <c r="D105" s="27" t="s">
        <v>15</v>
      </c>
      <c r="E105">
        <v>28857.791310000001</v>
      </c>
    </row>
    <row r="106" spans="1:5" x14ac:dyDescent="0.35">
      <c r="A106" s="27" t="s">
        <v>21</v>
      </c>
      <c r="B106">
        <v>2019</v>
      </c>
      <c r="C106" s="27" t="s">
        <v>9</v>
      </c>
      <c r="D106" s="27" t="s">
        <v>16</v>
      </c>
      <c r="E106">
        <v>629.09500172747892</v>
      </c>
    </row>
    <row r="107" spans="1:5" x14ac:dyDescent="0.35">
      <c r="A107" s="27" t="s">
        <v>21</v>
      </c>
      <c r="B107">
        <v>2019</v>
      </c>
      <c r="C107" s="27" t="s">
        <v>9</v>
      </c>
      <c r="D107" s="27" t="s">
        <v>20</v>
      </c>
      <c r="E107">
        <v>25972.012189999998</v>
      </c>
    </row>
    <row r="108" spans="1:5" x14ac:dyDescent="0.35">
      <c r="A108" s="27" t="s">
        <v>21</v>
      </c>
      <c r="B108">
        <v>2019</v>
      </c>
      <c r="C108" s="27" t="s">
        <v>10</v>
      </c>
      <c r="D108" s="27" t="s">
        <v>12</v>
      </c>
      <c r="E108">
        <v>350.05264211798897</v>
      </c>
    </row>
    <row r="109" spans="1:5" x14ac:dyDescent="0.35">
      <c r="A109" s="27" t="s">
        <v>21</v>
      </c>
      <c r="B109">
        <v>2019</v>
      </c>
      <c r="C109" s="27" t="s">
        <v>10</v>
      </c>
      <c r="D109" s="27" t="s">
        <v>13</v>
      </c>
      <c r="E109">
        <v>86070.272256922268</v>
      </c>
    </row>
    <row r="110" spans="1:5" x14ac:dyDescent="0.35">
      <c r="A110" s="27" t="s">
        <v>21</v>
      </c>
      <c r="B110">
        <v>2019</v>
      </c>
      <c r="C110" s="27" t="s">
        <v>10</v>
      </c>
      <c r="D110" s="27" t="s">
        <v>17</v>
      </c>
      <c r="E110">
        <v>45509.65516039767</v>
      </c>
    </row>
    <row r="111" spans="1:5" x14ac:dyDescent="0.35">
      <c r="A111" s="27" t="s">
        <v>21</v>
      </c>
      <c r="B111">
        <v>2019</v>
      </c>
      <c r="C111" s="27" t="s">
        <v>10</v>
      </c>
      <c r="D111" s="27" t="s">
        <v>20</v>
      </c>
      <c r="E111">
        <v>59723.748790000012</v>
      </c>
    </row>
    <row r="112" spans="1:5" x14ac:dyDescent="0.35">
      <c r="A112" s="27" t="s">
        <v>22</v>
      </c>
      <c r="B112">
        <v>2018</v>
      </c>
      <c r="C112" s="27" t="s">
        <v>5</v>
      </c>
      <c r="D112" s="27" t="s">
        <v>12</v>
      </c>
      <c r="E112">
        <v>0</v>
      </c>
    </row>
    <row r="113" spans="1:5" x14ac:dyDescent="0.35">
      <c r="A113" s="27" t="s">
        <v>22</v>
      </c>
      <c r="B113">
        <v>2018</v>
      </c>
      <c r="C113" s="27" t="s">
        <v>5</v>
      </c>
      <c r="D113" s="27" t="s">
        <v>13</v>
      </c>
      <c r="E113">
        <v>58.496781377153724</v>
      </c>
    </row>
    <row r="114" spans="1:5" x14ac:dyDescent="0.35">
      <c r="A114" s="27" t="s">
        <v>22</v>
      </c>
      <c r="B114">
        <v>2018</v>
      </c>
      <c r="C114" s="27" t="s">
        <v>5</v>
      </c>
      <c r="D114" s="27" t="s">
        <v>15</v>
      </c>
      <c r="E114">
        <v>62363.733100000012</v>
      </c>
    </row>
    <row r="115" spans="1:5" x14ac:dyDescent="0.35">
      <c r="A115" s="27" t="s">
        <v>22</v>
      </c>
      <c r="B115">
        <v>2018</v>
      </c>
      <c r="C115" s="27" t="s">
        <v>5</v>
      </c>
      <c r="D115" s="27" t="s">
        <v>16</v>
      </c>
      <c r="E115">
        <v>3.4916686294910502</v>
      </c>
    </row>
    <row r="116" spans="1:5" x14ac:dyDescent="0.35">
      <c r="A116" s="27" t="s">
        <v>22</v>
      </c>
      <c r="B116">
        <v>2018</v>
      </c>
      <c r="C116" s="27" t="s">
        <v>5</v>
      </c>
      <c r="D116" s="27" t="s">
        <v>17</v>
      </c>
      <c r="E116">
        <v>32.269781313574327</v>
      </c>
    </row>
    <row r="117" spans="1:5" x14ac:dyDescent="0.35">
      <c r="A117" s="27" t="s">
        <v>22</v>
      </c>
      <c r="B117">
        <v>2018</v>
      </c>
      <c r="C117" s="27" t="s">
        <v>5</v>
      </c>
      <c r="D117" s="27" t="s">
        <v>20</v>
      </c>
      <c r="E117">
        <v>74865.473690000013</v>
      </c>
    </row>
    <row r="118" spans="1:5" x14ac:dyDescent="0.35">
      <c r="A118" s="27" t="s">
        <v>22</v>
      </c>
      <c r="B118">
        <v>2018</v>
      </c>
      <c r="C118" s="27" t="s">
        <v>6</v>
      </c>
      <c r="D118" s="27" t="s">
        <v>12</v>
      </c>
      <c r="E118">
        <v>0.2865162919089333</v>
      </c>
    </row>
    <row r="119" spans="1:5" x14ac:dyDescent="0.35">
      <c r="A119" s="27" t="s">
        <v>22</v>
      </c>
      <c r="B119">
        <v>2018</v>
      </c>
      <c r="C119" s="27" t="s">
        <v>6</v>
      </c>
      <c r="D119" s="27" t="s">
        <v>13</v>
      </c>
      <c r="E119">
        <v>218.92837089562016</v>
      </c>
    </row>
    <row r="120" spans="1:5" x14ac:dyDescent="0.35">
      <c r="A120" s="27" t="s">
        <v>22</v>
      </c>
      <c r="B120">
        <v>2018</v>
      </c>
      <c r="C120" s="27" t="s">
        <v>6</v>
      </c>
      <c r="D120" s="27" t="s">
        <v>16</v>
      </c>
      <c r="E120">
        <v>5.0404587219125183</v>
      </c>
    </row>
    <row r="121" spans="1:5" x14ac:dyDescent="0.35">
      <c r="A121" s="27" t="s">
        <v>22</v>
      </c>
      <c r="B121">
        <v>2018</v>
      </c>
      <c r="C121" s="27" t="s">
        <v>6</v>
      </c>
      <c r="D121" s="27" t="s">
        <v>17</v>
      </c>
      <c r="E121">
        <v>137.57316674214971</v>
      </c>
    </row>
    <row r="122" spans="1:5" x14ac:dyDescent="0.35">
      <c r="A122" s="27" t="s">
        <v>22</v>
      </c>
      <c r="B122">
        <v>2018</v>
      </c>
      <c r="C122" s="27" t="s">
        <v>7</v>
      </c>
      <c r="D122" s="27" t="s">
        <v>12</v>
      </c>
      <c r="E122">
        <v>2.7675258074638491</v>
      </c>
    </row>
    <row r="123" spans="1:5" x14ac:dyDescent="0.35">
      <c r="A123" s="27" t="s">
        <v>22</v>
      </c>
      <c r="B123">
        <v>2018</v>
      </c>
      <c r="C123" s="27" t="s">
        <v>7</v>
      </c>
      <c r="D123" s="27" t="s">
        <v>13</v>
      </c>
      <c r="E123">
        <v>233.59655513001866</v>
      </c>
    </row>
    <row r="124" spans="1:5" x14ac:dyDescent="0.35">
      <c r="A124" s="27" t="s">
        <v>22</v>
      </c>
      <c r="B124">
        <v>2018</v>
      </c>
      <c r="C124" s="27" t="s">
        <v>7</v>
      </c>
      <c r="D124" s="27" t="s">
        <v>14</v>
      </c>
      <c r="E124">
        <v>2176.6358835146002</v>
      </c>
    </row>
    <row r="125" spans="1:5" x14ac:dyDescent="0.35">
      <c r="A125" s="27" t="s">
        <v>22</v>
      </c>
      <c r="B125">
        <v>2018</v>
      </c>
      <c r="C125" s="27" t="s">
        <v>7</v>
      </c>
      <c r="D125" s="27" t="s">
        <v>15</v>
      </c>
      <c r="E125">
        <v>106896.24866999999</v>
      </c>
    </row>
    <row r="126" spans="1:5" x14ac:dyDescent="0.35">
      <c r="A126" s="27" t="s">
        <v>22</v>
      </c>
      <c r="B126">
        <v>2018</v>
      </c>
      <c r="C126" s="27" t="s">
        <v>7</v>
      </c>
      <c r="D126" s="27" t="s">
        <v>16</v>
      </c>
      <c r="E126">
        <v>48.68087264859647</v>
      </c>
    </row>
    <row r="127" spans="1:5" x14ac:dyDescent="0.35">
      <c r="A127" s="27" t="s">
        <v>22</v>
      </c>
      <c r="B127">
        <v>2018</v>
      </c>
      <c r="C127" s="27" t="s">
        <v>7</v>
      </c>
      <c r="D127" s="27" t="s">
        <v>17</v>
      </c>
      <c r="E127">
        <v>149.58369259546603</v>
      </c>
    </row>
    <row r="128" spans="1:5" x14ac:dyDescent="0.35">
      <c r="A128" s="27" t="s">
        <v>22</v>
      </c>
      <c r="B128">
        <v>2018</v>
      </c>
      <c r="C128" s="27" t="s">
        <v>7</v>
      </c>
      <c r="D128" s="27" t="s">
        <v>18</v>
      </c>
      <c r="E128">
        <v>25226.999999999996</v>
      </c>
    </row>
    <row r="129" spans="1:5" x14ac:dyDescent="0.35">
      <c r="A129" s="27" t="s">
        <v>22</v>
      </c>
      <c r="B129">
        <v>2018</v>
      </c>
      <c r="C129" s="27" t="s">
        <v>7</v>
      </c>
      <c r="D129" s="27" t="s">
        <v>19</v>
      </c>
      <c r="E129">
        <v>10273.000000000002</v>
      </c>
    </row>
    <row r="130" spans="1:5" x14ac:dyDescent="0.35">
      <c r="A130" s="27" t="s">
        <v>22</v>
      </c>
      <c r="B130">
        <v>2018</v>
      </c>
      <c r="C130" s="27" t="s">
        <v>7</v>
      </c>
      <c r="D130" s="27" t="s">
        <v>20</v>
      </c>
      <c r="E130">
        <v>62363.733100000012</v>
      </c>
    </row>
    <row r="131" spans="1:5" x14ac:dyDescent="0.35">
      <c r="A131" s="27" t="s">
        <v>22</v>
      </c>
      <c r="B131">
        <v>2018</v>
      </c>
      <c r="C131" s="27" t="s">
        <v>8</v>
      </c>
      <c r="D131" s="27" t="s">
        <v>13</v>
      </c>
      <c r="E131">
        <v>2428.944412018081</v>
      </c>
    </row>
    <row r="132" spans="1:5" x14ac:dyDescent="0.35">
      <c r="A132" s="27" t="s">
        <v>22</v>
      </c>
      <c r="B132">
        <v>2018</v>
      </c>
      <c r="C132" s="27" t="s">
        <v>9</v>
      </c>
      <c r="D132" s="27" t="s">
        <v>12</v>
      </c>
      <c r="E132">
        <v>0.69357830889357053</v>
      </c>
    </row>
    <row r="133" spans="1:5" x14ac:dyDescent="0.35">
      <c r="A133" s="27" t="s">
        <v>22</v>
      </c>
      <c r="B133">
        <v>2018</v>
      </c>
      <c r="C133" s="27" t="s">
        <v>9</v>
      </c>
      <c r="D133" s="27" t="s">
        <v>13</v>
      </c>
      <c r="E133">
        <v>0</v>
      </c>
    </row>
    <row r="134" spans="1:5" x14ac:dyDescent="0.35">
      <c r="A134" s="27" t="s">
        <v>22</v>
      </c>
      <c r="B134">
        <v>2018</v>
      </c>
      <c r="C134" s="27" t="s">
        <v>9</v>
      </c>
      <c r="D134" s="27" t="s">
        <v>15</v>
      </c>
      <c r="E134">
        <v>9032.6252100000002</v>
      </c>
    </row>
    <row r="135" spans="1:5" x14ac:dyDescent="0.35">
      <c r="A135" s="27" t="s">
        <v>22</v>
      </c>
      <c r="B135">
        <v>2018</v>
      </c>
      <c r="C135" s="27" t="s">
        <v>9</v>
      </c>
      <c r="D135" s="27" t="s">
        <v>16</v>
      </c>
      <c r="E135">
        <v>298.23500000000001</v>
      </c>
    </row>
    <row r="136" spans="1:5" x14ac:dyDescent="0.35">
      <c r="A136" s="27" t="s">
        <v>22</v>
      </c>
      <c r="B136">
        <v>2018</v>
      </c>
      <c r="C136" s="27" t="s">
        <v>9</v>
      </c>
      <c r="D136" s="27" t="s">
        <v>20</v>
      </c>
      <c r="E136">
        <v>8129.362680000002</v>
      </c>
    </row>
    <row r="137" spans="1:5" x14ac:dyDescent="0.35">
      <c r="A137" s="27" t="s">
        <v>22</v>
      </c>
      <c r="B137">
        <v>2018</v>
      </c>
      <c r="C137" s="27" t="s">
        <v>10</v>
      </c>
      <c r="D137" s="27" t="s">
        <v>12</v>
      </c>
      <c r="E137">
        <v>266.29670219173346</v>
      </c>
    </row>
    <row r="138" spans="1:5" x14ac:dyDescent="0.35">
      <c r="A138" s="27" t="s">
        <v>22</v>
      </c>
      <c r="B138">
        <v>2018</v>
      </c>
      <c r="C138" s="27" t="s">
        <v>10</v>
      </c>
      <c r="D138" s="27" t="s">
        <v>13</v>
      </c>
      <c r="E138">
        <v>55285.033880579125</v>
      </c>
    </row>
    <row r="139" spans="1:5" x14ac:dyDescent="0.35">
      <c r="A139" s="27" t="s">
        <v>22</v>
      </c>
      <c r="B139">
        <v>2018</v>
      </c>
      <c r="C139" s="27" t="s">
        <v>10</v>
      </c>
      <c r="D139" s="27" t="s">
        <v>17</v>
      </c>
      <c r="E139">
        <v>34615.573359348811</v>
      </c>
    </row>
    <row r="140" spans="1:5" x14ac:dyDescent="0.35">
      <c r="A140" s="27" t="s">
        <v>22</v>
      </c>
      <c r="B140">
        <v>2018</v>
      </c>
      <c r="C140" s="27" t="s">
        <v>10</v>
      </c>
      <c r="D140" s="27" t="s">
        <v>20</v>
      </c>
      <c r="E140">
        <v>32934.037470000003</v>
      </c>
    </row>
    <row r="141" spans="1:5" x14ac:dyDescent="0.35">
      <c r="A141" s="27" t="s">
        <v>22</v>
      </c>
      <c r="B141">
        <v>2019</v>
      </c>
      <c r="C141" s="27" t="s">
        <v>5</v>
      </c>
      <c r="D141" s="27" t="s">
        <v>12</v>
      </c>
      <c r="E141">
        <v>0</v>
      </c>
    </row>
    <row r="142" spans="1:5" x14ac:dyDescent="0.35">
      <c r="A142" s="27" t="s">
        <v>22</v>
      </c>
      <c r="B142">
        <v>2019</v>
      </c>
      <c r="C142" s="27" t="s">
        <v>5</v>
      </c>
      <c r="D142" s="27" t="s">
        <v>13</v>
      </c>
      <c r="E142">
        <v>51.231396982803872</v>
      </c>
    </row>
    <row r="143" spans="1:5" x14ac:dyDescent="0.35">
      <c r="A143" s="27" t="s">
        <v>22</v>
      </c>
      <c r="B143">
        <v>2019</v>
      </c>
      <c r="C143" s="27" t="s">
        <v>5</v>
      </c>
      <c r="D143" s="27" t="s">
        <v>15</v>
      </c>
      <c r="E143">
        <v>59293.87243000001</v>
      </c>
    </row>
    <row r="144" spans="1:5" x14ac:dyDescent="0.35">
      <c r="A144" s="27" t="s">
        <v>22</v>
      </c>
      <c r="B144">
        <v>2019</v>
      </c>
      <c r="C144" s="27" t="s">
        <v>5</v>
      </c>
      <c r="D144" s="27" t="s">
        <v>16</v>
      </c>
      <c r="E144">
        <v>3.4428786066353352</v>
      </c>
    </row>
    <row r="145" spans="1:5" x14ac:dyDescent="0.35">
      <c r="A145" s="27" t="s">
        <v>22</v>
      </c>
      <c r="B145">
        <v>2019</v>
      </c>
      <c r="C145" s="27" t="s">
        <v>5</v>
      </c>
      <c r="D145" s="27" t="s">
        <v>17</v>
      </c>
      <c r="E145">
        <v>22.262160030961834</v>
      </c>
    </row>
    <row r="146" spans="1:5" x14ac:dyDescent="0.35">
      <c r="A146" s="27" t="s">
        <v>22</v>
      </c>
      <c r="B146">
        <v>2019</v>
      </c>
      <c r="C146" s="27" t="s">
        <v>5</v>
      </c>
      <c r="D146" s="27" t="s">
        <v>20</v>
      </c>
      <c r="E146">
        <v>70063.748950000008</v>
      </c>
    </row>
    <row r="147" spans="1:5" x14ac:dyDescent="0.35">
      <c r="A147" s="27" t="s">
        <v>22</v>
      </c>
      <c r="B147">
        <v>2019</v>
      </c>
      <c r="C147" s="27" t="s">
        <v>6</v>
      </c>
      <c r="D147" s="27" t="s">
        <v>12</v>
      </c>
      <c r="E147">
        <v>0.29073457568102512</v>
      </c>
    </row>
    <row r="148" spans="1:5" x14ac:dyDescent="0.35">
      <c r="A148" s="27" t="s">
        <v>22</v>
      </c>
      <c r="B148">
        <v>2019</v>
      </c>
      <c r="C148" s="27" t="s">
        <v>6</v>
      </c>
      <c r="D148" s="27" t="s">
        <v>13</v>
      </c>
      <c r="E148">
        <v>193.89725201660715</v>
      </c>
    </row>
    <row r="149" spans="1:5" x14ac:dyDescent="0.35">
      <c r="A149" s="27" t="s">
        <v>22</v>
      </c>
      <c r="B149">
        <v>2019</v>
      </c>
      <c r="C149" s="27" t="s">
        <v>6</v>
      </c>
      <c r="D149" s="27" t="s">
        <v>16</v>
      </c>
      <c r="E149">
        <v>4.9700351602003305</v>
      </c>
    </row>
    <row r="150" spans="1:5" x14ac:dyDescent="0.35">
      <c r="A150" s="27" t="s">
        <v>22</v>
      </c>
      <c r="B150">
        <v>2019</v>
      </c>
      <c r="C150" s="27" t="s">
        <v>6</v>
      </c>
      <c r="D150" s="27" t="s">
        <v>17</v>
      </c>
      <c r="E150">
        <v>97.820422120078916</v>
      </c>
    </row>
    <row r="151" spans="1:5" x14ac:dyDescent="0.35">
      <c r="A151" s="27" t="s">
        <v>22</v>
      </c>
      <c r="B151">
        <v>2019</v>
      </c>
      <c r="C151" s="27" t="s">
        <v>7</v>
      </c>
      <c r="D151" s="27" t="s">
        <v>12</v>
      </c>
      <c r="E151">
        <v>2.8083491785976324</v>
      </c>
    </row>
    <row r="152" spans="1:5" x14ac:dyDescent="0.35">
      <c r="A152" s="27" t="s">
        <v>22</v>
      </c>
      <c r="B152">
        <v>2019</v>
      </c>
      <c r="C152" s="27" t="s">
        <v>7</v>
      </c>
      <c r="D152" s="27" t="s">
        <v>13</v>
      </c>
      <c r="E152">
        <v>196.81529650684141</v>
      </c>
    </row>
    <row r="153" spans="1:5" x14ac:dyDescent="0.35">
      <c r="A153" s="27" t="s">
        <v>22</v>
      </c>
      <c r="B153">
        <v>2019</v>
      </c>
      <c r="C153" s="27" t="s">
        <v>7</v>
      </c>
      <c r="D153" s="27" t="s">
        <v>14</v>
      </c>
      <c r="E153">
        <v>2166.35619878341</v>
      </c>
    </row>
    <row r="154" spans="1:5" x14ac:dyDescent="0.35">
      <c r="A154" s="27" t="s">
        <v>22</v>
      </c>
      <c r="B154">
        <v>2019</v>
      </c>
      <c r="C154" s="27" t="s">
        <v>7</v>
      </c>
      <c r="D154" s="27" t="s">
        <v>15</v>
      </c>
      <c r="E154">
        <v>99595.140650000001</v>
      </c>
    </row>
    <row r="155" spans="1:5" x14ac:dyDescent="0.35">
      <c r="A155" s="27" t="s">
        <v>22</v>
      </c>
      <c r="B155">
        <v>2019</v>
      </c>
      <c r="C155" s="27" t="s">
        <v>7</v>
      </c>
      <c r="D155" s="27" t="s">
        <v>16</v>
      </c>
      <c r="E155">
        <v>48.000663364541502</v>
      </c>
    </row>
    <row r="156" spans="1:5" x14ac:dyDescent="0.35">
      <c r="A156" s="27" t="s">
        <v>22</v>
      </c>
      <c r="B156">
        <v>2019</v>
      </c>
      <c r="C156" s="27" t="s">
        <v>7</v>
      </c>
      <c r="D156" s="27" t="s">
        <v>17</v>
      </c>
      <c r="E156">
        <v>106.46218609083523</v>
      </c>
    </row>
    <row r="157" spans="1:5" x14ac:dyDescent="0.35">
      <c r="A157" s="27" t="s">
        <v>22</v>
      </c>
      <c r="B157">
        <v>2019</v>
      </c>
      <c r="C157" s="27" t="s">
        <v>7</v>
      </c>
      <c r="D157" s="27" t="s">
        <v>18</v>
      </c>
      <c r="E157">
        <v>27327.862322064226</v>
      </c>
    </row>
    <row r="158" spans="1:5" x14ac:dyDescent="0.35">
      <c r="A158" s="27" t="s">
        <v>22</v>
      </c>
      <c r="B158">
        <v>2019</v>
      </c>
      <c r="C158" s="27" t="s">
        <v>7</v>
      </c>
      <c r="D158" s="27" t="s">
        <v>19</v>
      </c>
      <c r="E158">
        <v>9878.9987468777836</v>
      </c>
    </row>
    <row r="159" spans="1:5" x14ac:dyDescent="0.35">
      <c r="A159" s="27" t="s">
        <v>22</v>
      </c>
      <c r="B159">
        <v>2019</v>
      </c>
      <c r="C159" s="27" t="s">
        <v>7</v>
      </c>
      <c r="D159" s="27" t="s">
        <v>20</v>
      </c>
      <c r="E159">
        <v>59293.87243000001</v>
      </c>
    </row>
    <row r="160" spans="1:5" x14ac:dyDescent="0.35">
      <c r="A160" s="27" t="s">
        <v>22</v>
      </c>
      <c r="B160">
        <v>2019</v>
      </c>
      <c r="C160" s="27" t="s">
        <v>8</v>
      </c>
      <c r="D160" s="27" t="s">
        <v>13</v>
      </c>
      <c r="E160">
        <v>2130.3727761554273</v>
      </c>
    </row>
    <row r="161" spans="1:5" x14ac:dyDescent="0.35">
      <c r="A161" s="27" t="s">
        <v>22</v>
      </c>
      <c r="B161">
        <v>2019</v>
      </c>
      <c r="C161" s="27" t="s">
        <v>9</v>
      </c>
      <c r="D161" s="27" t="s">
        <v>12</v>
      </c>
      <c r="E161">
        <v>0.70380963529272988</v>
      </c>
    </row>
    <row r="162" spans="1:5" x14ac:dyDescent="0.35">
      <c r="A162" s="27" t="s">
        <v>22</v>
      </c>
      <c r="B162">
        <v>2019</v>
      </c>
      <c r="C162" s="27" t="s">
        <v>9</v>
      </c>
      <c r="D162" s="27" t="s">
        <v>13</v>
      </c>
      <c r="E162">
        <v>0</v>
      </c>
    </row>
    <row r="163" spans="1:5" x14ac:dyDescent="0.35">
      <c r="A163" s="27" t="s">
        <v>22</v>
      </c>
      <c r="B163">
        <v>2019</v>
      </c>
      <c r="C163" s="27" t="s">
        <v>9</v>
      </c>
      <c r="D163" s="27" t="s">
        <v>15</v>
      </c>
      <c r="E163">
        <v>8543.6513099999993</v>
      </c>
    </row>
    <row r="164" spans="1:5" x14ac:dyDescent="0.35">
      <c r="A164" s="27" t="s">
        <v>22</v>
      </c>
      <c r="B164">
        <v>2019</v>
      </c>
      <c r="C164" s="27" t="s">
        <v>9</v>
      </c>
      <c r="D164" s="27" t="s">
        <v>16</v>
      </c>
      <c r="E164">
        <v>298.53463895185092</v>
      </c>
    </row>
    <row r="165" spans="1:5" x14ac:dyDescent="0.35">
      <c r="A165" s="27" t="s">
        <v>22</v>
      </c>
      <c r="B165">
        <v>2019</v>
      </c>
      <c r="C165" s="27" t="s">
        <v>9</v>
      </c>
      <c r="D165" s="27" t="s">
        <v>20</v>
      </c>
      <c r="E165">
        <v>7689.2861699999994</v>
      </c>
    </row>
    <row r="166" spans="1:5" x14ac:dyDescent="0.35">
      <c r="A166" s="27" t="s">
        <v>22</v>
      </c>
      <c r="B166">
        <v>2019</v>
      </c>
      <c r="C166" s="27" t="s">
        <v>10</v>
      </c>
      <c r="D166" s="27" t="s">
        <v>12</v>
      </c>
      <c r="E166">
        <v>270.59371967173763</v>
      </c>
    </row>
    <row r="167" spans="1:5" x14ac:dyDescent="0.35">
      <c r="A167" s="27" t="s">
        <v>22</v>
      </c>
      <c r="B167">
        <v>2019</v>
      </c>
      <c r="C167" s="27" t="s">
        <v>10</v>
      </c>
      <c r="D167" s="27" t="s">
        <v>13</v>
      </c>
      <c r="E167">
        <v>46679.683278338314</v>
      </c>
    </row>
    <row r="168" spans="1:5" x14ac:dyDescent="0.35">
      <c r="A168" s="27" t="s">
        <v>22</v>
      </c>
      <c r="B168">
        <v>2019</v>
      </c>
      <c r="C168" s="27" t="s">
        <v>10</v>
      </c>
      <c r="D168" s="27" t="s">
        <v>17</v>
      </c>
      <c r="E168">
        <v>24757.455231758126</v>
      </c>
    </row>
    <row r="169" spans="1:5" x14ac:dyDescent="0.35">
      <c r="A169" s="27" t="s">
        <v>22</v>
      </c>
      <c r="B169">
        <v>2019</v>
      </c>
      <c r="C169" s="27" t="s">
        <v>10</v>
      </c>
      <c r="D169" s="27" t="s">
        <v>20</v>
      </c>
      <c r="E169">
        <v>30385.756830000002</v>
      </c>
    </row>
    <row r="170" spans="1:5" x14ac:dyDescent="0.35">
      <c r="A170" s="27" t="s">
        <v>23</v>
      </c>
      <c r="B170">
        <v>2018</v>
      </c>
      <c r="C170" s="27" t="s">
        <v>5</v>
      </c>
      <c r="D170" s="27" t="s">
        <v>12</v>
      </c>
      <c r="E170">
        <v>0</v>
      </c>
    </row>
    <row r="171" spans="1:5" x14ac:dyDescent="0.35">
      <c r="A171" s="27" t="s">
        <v>23</v>
      </c>
      <c r="B171">
        <v>2018</v>
      </c>
      <c r="C171" s="27" t="s">
        <v>5</v>
      </c>
      <c r="D171" s="27" t="s">
        <v>13</v>
      </c>
      <c r="E171">
        <v>54.44299243332641</v>
      </c>
    </row>
    <row r="172" spans="1:5" x14ac:dyDescent="0.35">
      <c r="A172" s="27" t="s">
        <v>23</v>
      </c>
      <c r="B172">
        <v>2018</v>
      </c>
      <c r="C172" s="27" t="s">
        <v>5</v>
      </c>
      <c r="D172" s="27" t="s">
        <v>15</v>
      </c>
      <c r="E172">
        <v>9251.5492999999988</v>
      </c>
    </row>
    <row r="173" spans="1:5" x14ac:dyDescent="0.35">
      <c r="A173" s="27" t="s">
        <v>23</v>
      </c>
      <c r="B173">
        <v>2018</v>
      </c>
      <c r="C173" s="27" t="s">
        <v>5</v>
      </c>
      <c r="D173" s="27" t="s">
        <v>16</v>
      </c>
      <c r="E173">
        <v>70.926701886796891</v>
      </c>
    </row>
    <row r="174" spans="1:5" x14ac:dyDescent="0.35">
      <c r="A174" s="27" t="s">
        <v>23</v>
      </c>
      <c r="B174">
        <v>2018</v>
      </c>
      <c r="C174" s="27" t="s">
        <v>5</v>
      </c>
      <c r="D174" s="27" t="s">
        <v>17</v>
      </c>
      <c r="E174">
        <v>37.879554475086856</v>
      </c>
    </row>
    <row r="175" spans="1:5" x14ac:dyDescent="0.35">
      <c r="A175" s="27" t="s">
        <v>23</v>
      </c>
      <c r="B175">
        <v>2018</v>
      </c>
      <c r="C175" s="27" t="s">
        <v>5</v>
      </c>
      <c r="D175" s="27" t="s">
        <v>20</v>
      </c>
      <c r="E175">
        <v>10212.281969999998</v>
      </c>
    </row>
    <row r="176" spans="1:5" x14ac:dyDescent="0.35">
      <c r="A176" s="27" t="s">
        <v>23</v>
      </c>
      <c r="B176">
        <v>2018</v>
      </c>
      <c r="C176" s="27" t="s">
        <v>6</v>
      </c>
      <c r="D176" s="27" t="s">
        <v>12</v>
      </c>
      <c r="E176">
        <v>2.1074300088077716E-2</v>
      </c>
    </row>
    <row r="177" spans="1:5" x14ac:dyDescent="0.35">
      <c r="A177" s="27" t="s">
        <v>23</v>
      </c>
      <c r="B177">
        <v>2018</v>
      </c>
      <c r="C177" s="27" t="s">
        <v>6</v>
      </c>
      <c r="D177" s="27" t="s">
        <v>13</v>
      </c>
      <c r="E177">
        <v>7.4769108576329293</v>
      </c>
    </row>
    <row r="178" spans="1:5" x14ac:dyDescent="0.35">
      <c r="A178" s="27" t="s">
        <v>23</v>
      </c>
      <c r="B178">
        <v>2018</v>
      </c>
      <c r="C178" s="27" t="s">
        <v>6</v>
      </c>
      <c r="D178" s="27" t="s">
        <v>16</v>
      </c>
      <c r="E178">
        <v>4.1400564120686827</v>
      </c>
    </row>
    <row r="179" spans="1:5" x14ac:dyDescent="0.35">
      <c r="A179" s="27" t="s">
        <v>23</v>
      </c>
      <c r="B179">
        <v>2018</v>
      </c>
      <c r="C179" s="27" t="s">
        <v>6</v>
      </c>
      <c r="D179" s="27" t="s">
        <v>17</v>
      </c>
      <c r="E179">
        <v>4.8304135012494269</v>
      </c>
    </row>
    <row r="180" spans="1:5" x14ac:dyDescent="0.35">
      <c r="A180" s="27" t="s">
        <v>23</v>
      </c>
      <c r="B180">
        <v>2018</v>
      </c>
      <c r="C180" s="27" t="s">
        <v>7</v>
      </c>
      <c r="D180" s="27" t="s">
        <v>12</v>
      </c>
      <c r="E180">
        <v>1873.4838020191835</v>
      </c>
    </row>
    <row r="181" spans="1:5" x14ac:dyDescent="0.35">
      <c r="A181" s="27" t="s">
        <v>23</v>
      </c>
      <c r="B181">
        <v>2018</v>
      </c>
      <c r="C181" s="27" t="s">
        <v>7</v>
      </c>
      <c r="D181" s="27" t="s">
        <v>13</v>
      </c>
      <c r="E181">
        <v>38.573520291270071</v>
      </c>
    </row>
    <row r="182" spans="1:5" x14ac:dyDescent="0.35">
      <c r="A182" s="27" t="s">
        <v>23</v>
      </c>
      <c r="B182">
        <v>2018</v>
      </c>
      <c r="C182" s="27" t="s">
        <v>7</v>
      </c>
      <c r="D182" s="27" t="s">
        <v>14</v>
      </c>
      <c r="E182">
        <v>15935.42</v>
      </c>
    </row>
    <row r="183" spans="1:5" x14ac:dyDescent="0.35">
      <c r="A183" s="27" t="s">
        <v>23</v>
      </c>
      <c r="B183">
        <v>2018</v>
      </c>
      <c r="C183" s="27" t="s">
        <v>7</v>
      </c>
      <c r="D183" s="27" t="s">
        <v>15</v>
      </c>
      <c r="E183">
        <v>19031.3891</v>
      </c>
    </row>
    <row r="184" spans="1:5" x14ac:dyDescent="0.35">
      <c r="A184" s="27" t="s">
        <v>23</v>
      </c>
      <c r="B184">
        <v>2018</v>
      </c>
      <c r="C184" s="27" t="s">
        <v>7</v>
      </c>
      <c r="D184" s="27" t="s">
        <v>16</v>
      </c>
      <c r="E184">
        <v>2026.7955950491742</v>
      </c>
    </row>
    <row r="185" spans="1:5" x14ac:dyDescent="0.35">
      <c r="A185" s="27" t="s">
        <v>23</v>
      </c>
      <c r="B185">
        <v>2018</v>
      </c>
      <c r="C185" s="27" t="s">
        <v>7</v>
      </c>
      <c r="D185" s="27" t="s">
        <v>17</v>
      </c>
      <c r="E185">
        <v>26.479444790323171</v>
      </c>
    </row>
    <row r="186" spans="1:5" x14ac:dyDescent="0.35">
      <c r="A186" s="27" t="s">
        <v>23</v>
      </c>
      <c r="B186">
        <v>2018</v>
      </c>
      <c r="C186" s="27" t="s">
        <v>7</v>
      </c>
      <c r="D186" s="27" t="s">
        <v>18</v>
      </c>
      <c r="E186">
        <v>22388.850000000006</v>
      </c>
    </row>
    <row r="187" spans="1:5" x14ac:dyDescent="0.35">
      <c r="A187" s="27" t="s">
        <v>23</v>
      </c>
      <c r="B187">
        <v>2018</v>
      </c>
      <c r="C187" s="27" t="s">
        <v>7</v>
      </c>
      <c r="D187" s="27" t="s">
        <v>19</v>
      </c>
      <c r="E187">
        <v>730.37</v>
      </c>
    </row>
    <row r="188" spans="1:5" x14ac:dyDescent="0.35">
      <c r="A188" s="27" t="s">
        <v>23</v>
      </c>
      <c r="B188">
        <v>2018</v>
      </c>
      <c r="C188" s="27" t="s">
        <v>7</v>
      </c>
      <c r="D188" s="27" t="s">
        <v>20</v>
      </c>
      <c r="E188">
        <v>9251.5492999999988</v>
      </c>
    </row>
    <row r="189" spans="1:5" x14ac:dyDescent="0.35">
      <c r="A189" s="27" t="s">
        <v>23</v>
      </c>
      <c r="B189">
        <v>2018</v>
      </c>
      <c r="C189" s="27" t="s">
        <v>8</v>
      </c>
      <c r="D189" s="27" t="s">
        <v>13</v>
      </c>
      <c r="E189">
        <v>132.01708860385861</v>
      </c>
    </row>
    <row r="190" spans="1:5" x14ac:dyDescent="0.35">
      <c r="A190" s="27" t="s">
        <v>23</v>
      </c>
      <c r="B190">
        <v>2018</v>
      </c>
      <c r="C190" s="27" t="s">
        <v>9</v>
      </c>
      <c r="D190" s="27" t="s">
        <v>12</v>
      </c>
      <c r="E190">
        <v>1.775784566400024</v>
      </c>
    </row>
    <row r="191" spans="1:5" x14ac:dyDescent="0.35">
      <c r="A191" s="27" t="s">
        <v>23</v>
      </c>
      <c r="B191">
        <v>2018</v>
      </c>
      <c r="C191" s="27" t="s">
        <v>9</v>
      </c>
      <c r="D191" s="27" t="s">
        <v>13</v>
      </c>
      <c r="E191">
        <v>0</v>
      </c>
    </row>
    <row r="192" spans="1:5" x14ac:dyDescent="0.35">
      <c r="A192" s="27" t="s">
        <v>23</v>
      </c>
      <c r="B192">
        <v>2018</v>
      </c>
      <c r="C192" s="27" t="s">
        <v>9</v>
      </c>
      <c r="D192" s="27" t="s">
        <v>15</v>
      </c>
      <c r="E192">
        <v>3601.8124099999995</v>
      </c>
    </row>
    <row r="193" spans="1:5" x14ac:dyDescent="0.35">
      <c r="A193" s="27" t="s">
        <v>23</v>
      </c>
      <c r="B193">
        <v>2018</v>
      </c>
      <c r="C193" s="27" t="s">
        <v>9</v>
      </c>
      <c r="D193" s="27" t="s">
        <v>16</v>
      </c>
      <c r="E193">
        <v>590.91233957680686</v>
      </c>
    </row>
    <row r="194" spans="1:5" x14ac:dyDescent="0.35">
      <c r="A194" s="27" t="s">
        <v>23</v>
      </c>
      <c r="B194">
        <v>2018</v>
      </c>
      <c r="C194" s="27" t="s">
        <v>9</v>
      </c>
      <c r="D194" s="27" t="s">
        <v>20</v>
      </c>
      <c r="E194">
        <v>3241.631159999999</v>
      </c>
    </row>
    <row r="195" spans="1:5" x14ac:dyDescent="0.35">
      <c r="A195" s="27" t="s">
        <v>23</v>
      </c>
      <c r="B195">
        <v>2018</v>
      </c>
      <c r="C195" s="27" t="s">
        <v>10</v>
      </c>
      <c r="D195" s="27" t="s">
        <v>12</v>
      </c>
      <c r="E195">
        <v>56.767097846539755</v>
      </c>
    </row>
    <row r="196" spans="1:5" x14ac:dyDescent="0.35">
      <c r="A196" s="27" t="s">
        <v>23</v>
      </c>
      <c r="B196">
        <v>2018</v>
      </c>
      <c r="C196" s="27" t="s">
        <v>10</v>
      </c>
      <c r="D196" s="27" t="s">
        <v>13</v>
      </c>
      <c r="E196">
        <v>21087.379487813909</v>
      </c>
    </row>
    <row r="197" spans="1:5" x14ac:dyDescent="0.35">
      <c r="A197" s="27" t="s">
        <v>23</v>
      </c>
      <c r="B197">
        <v>2018</v>
      </c>
      <c r="C197" s="27" t="s">
        <v>10</v>
      </c>
      <c r="D197" s="27" t="s">
        <v>17</v>
      </c>
      <c r="E197">
        <v>14314.190587233341</v>
      </c>
    </row>
    <row r="198" spans="1:5" x14ac:dyDescent="0.35">
      <c r="A198" s="27" t="s">
        <v>23</v>
      </c>
      <c r="B198">
        <v>2018</v>
      </c>
      <c r="C198" s="27" t="s">
        <v>10</v>
      </c>
      <c r="D198" s="27" t="s">
        <v>20</v>
      </c>
      <c r="E198">
        <v>9179.2883600000023</v>
      </c>
    </row>
    <row r="199" spans="1:5" x14ac:dyDescent="0.35">
      <c r="A199" s="27" t="s">
        <v>23</v>
      </c>
      <c r="B199">
        <v>2018</v>
      </c>
      <c r="C199" s="27" t="s">
        <v>11</v>
      </c>
      <c r="D199" s="27" t="s">
        <v>12</v>
      </c>
      <c r="E199">
        <v>11.918121475507071</v>
      </c>
    </row>
    <row r="200" spans="1:5" x14ac:dyDescent="0.35">
      <c r="A200" s="27" t="s">
        <v>23</v>
      </c>
      <c r="B200">
        <v>2019</v>
      </c>
      <c r="C200" s="27" t="s">
        <v>5</v>
      </c>
      <c r="D200" s="27" t="s">
        <v>12</v>
      </c>
      <c r="E200">
        <v>0</v>
      </c>
    </row>
    <row r="201" spans="1:5" x14ac:dyDescent="0.35">
      <c r="A201" s="27" t="s">
        <v>23</v>
      </c>
      <c r="B201">
        <v>2019</v>
      </c>
      <c r="C201" s="27" t="s">
        <v>5</v>
      </c>
      <c r="D201" s="27" t="s">
        <v>13</v>
      </c>
      <c r="E201">
        <v>65.760556842495419</v>
      </c>
    </row>
    <row r="202" spans="1:5" x14ac:dyDescent="0.35">
      <c r="A202" s="27" t="s">
        <v>23</v>
      </c>
      <c r="B202">
        <v>2019</v>
      </c>
      <c r="C202" s="27" t="s">
        <v>5</v>
      </c>
      <c r="D202" s="27" t="s">
        <v>15</v>
      </c>
      <c r="E202">
        <v>12407.376780000001</v>
      </c>
    </row>
    <row r="203" spans="1:5" x14ac:dyDescent="0.35">
      <c r="A203" s="27" t="s">
        <v>23</v>
      </c>
      <c r="B203">
        <v>2019</v>
      </c>
      <c r="C203" s="27" t="s">
        <v>5</v>
      </c>
      <c r="D203" s="27" t="s">
        <v>16</v>
      </c>
      <c r="E203">
        <v>97.169522659675891</v>
      </c>
    </row>
    <row r="204" spans="1:5" x14ac:dyDescent="0.35">
      <c r="A204" s="27" t="s">
        <v>23</v>
      </c>
      <c r="B204">
        <v>2019</v>
      </c>
      <c r="C204" s="27" t="s">
        <v>5</v>
      </c>
      <c r="D204" s="27" t="s">
        <v>17</v>
      </c>
      <c r="E204">
        <v>42.125549592078499</v>
      </c>
    </row>
    <row r="205" spans="1:5" x14ac:dyDescent="0.35">
      <c r="A205" s="27" t="s">
        <v>23</v>
      </c>
      <c r="B205">
        <v>2019</v>
      </c>
      <c r="C205" s="27" t="s">
        <v>5</v>
      </c>
      <c r="D205" s="27" t="s">
        <v>20</v>
      </c>
      <c r="E205">
        <v>15275.096570000002</v>
      </c>
    </row>
    <row r="206" spans="1:5" x14ac:dyDescent="0.35">
      <c r="A206" s="27" t="s">
        <v>23</v>
      </c>
      <c r="B206">
        <v>2019</v>
      </c>
      <c r="C206" s="27" t="s">
        <v>6</v>
      </c>
      <c r="D206" s="27" t="s">
        <v>12</v>
      </c>
      <c r="E206">
        <v>4.2273671842416073E-2</v>
      </c>
    </row>
    <row r="207" spans="1:5" x14ac:dyDescent="0.35">
      <c r="A207" s="27" t="s">
        <v>23</v>
      </c>
      <c r="B207">
        <v>2019</v>
      </c>
      <c r="C207" s="27" t="s">
        <v>6</v>
      </c>
      <c r="D207" s="27" t="s">
        <v>13</v>
      </c>
      <c r="E207">
        <v>8.48126856601227</v>
      </c>
    </row>
    <row r="208" spans="1:5" x14ac:dyDescent="0.35">
      <c r="A208" s="27" t="s">
        <v>23</v>
      </c>
      <c r="B208">
        <v>2019</v>
      </c>
      <c r="C208" s="27" t="s">
        <v>6</v>
      </c>
      <c r="D208" s="27" t="s">
        <v>16</v>
      </c>
      <c r="E208">
        <v>5.6721544742616432</v>
      </c>
    </row>
    <row r="209" spans="1:5" x14ac:dyDescent="0.35">
      <c r="A209" s="27" t="s">
        <v>23</v>
      </c>
      <c r="B209">
        <v>2019</v>
      </c>
      <c r="C209" s="27" t="s">
        <v>6</v>
      </c>
      <c r="D209" s="27" t="s">
        <v>17</v>
      </c>
      <c r="E209">
        <v>5.4573636515969994</v>
      </c>
    </row>
    <row r="210" spans="1:5" x14ac:dyDescent="0.35">
      <c r="A210" s="27" t="s">
        <v>23</v>
      </c>
      <c r="B210">
        <v>2019</v>
      </c>
      <c r="C210" s="27" t="s">
        <v>7</v>
      </c>
      <c r="D210" s="27" t="s">
        <v>12</v>
      </c>
      <c r="E210">
        <v>3760.9248874792797</v>
      </c>
    </row>
    <row r="211" spans="1:5" x14ac:dyDescent="0.35">
      <c r="A211" s="27" t="s">
        <v>23</v>
      </c>
      <c r="B211">
        <v>2019</v>
      </c>
      <c r="C211" s="27" t="s">
        <v>7</v>
      </c>
      <c r="D211" s="27" t="s">
        <v>13</v>
      </c>
      <c r="E211">
        <v>47.051195399802864</v>
      </c>
    </row>
    <row r="212" spans="1:5" x14ac:dyDescent="0.35">
      <c r="A212" s="27" t="s">
        <v>23</v>
      </c>
      <c r="B212">
        <v>2019</v>
      </c>
      <c r="C212" s="27" t="s">
        <v>7</v>
      </c>
      <c r="D212" s="27" t="s">
        <v>14</v>
      </c>
      <c r="E212">
        <v>14963.02</v>
      </c>
    </row>
    <row r="213" spans="1:5" x14ac:dyDescent="0.35">
      <c r="A213" s="27" t="s">
        <v>23</v>
      </c>
      <c r="B213">
        <v>2019</v>
      </c>
      <c r="C213" s="27" t="s">
        <v>7</v>
      </c>
      <c r="D213" s="27" t="s">
        <v>15</v>
      </c>
      <c r="E213">
        <v>24454.75157</v>
      </c>
    </row>
    <row r="214" spans="1:5" x14ac:dyDescent="0.35">
      <c r="A214" s="27" t="s">
        <v>23</v>
      </c>
      <c r="B214">
        <v>2019</v>
      </c>
      <c r="C214" s="27" t="s">
        <v>7</v>
      </c>
      <c r="D214" s="27" t="s">
        <v>16</v>
      </c>
      <c r="E214">
        <v>4457.5724192991065</v>
      </c>
    </row>
    <row r="215" spans="1:5" x14ac:dyDescent="0.35">
      <c r="A215" s="27" t="s">
        <v>23</v>
      </c>
      <c r="B215">
        <v>2019</v>
      </c>
      <c r="C215" s="27" t="s">
        <v>7</v>
      </c>
      <c r="D215" s="27" t="s">
        <v>17</v>
      </c>
      <c r="E215">
        <v>29.007221384280541</v>
      </c>
    </row>
    <row r="216" spans="1:5" x14ac:dyDescent="0.35">
      <c r="A216" s="27" t="s">
        <v>23</v>
      </c>
      <c r="B216">
        <v>2019</v>
      </c>
      <c r="C216" s="27" t="s">
        <v>7</v>
      </c>
      <c r="D216" s="27" t="s">
        <v>18</v>
      </c>
      <c r="E216">
        <v>22019.340000000004</v>
      </c>
    </row>
    <row r="217" spans="1:5" x14ac:dyDescent="0.35">
      <c r="A217" s="27" t="s">
        <v>23</v>
      </c>
      <c r="B217">
        <v>2019</v>
      </c>
      <c r="C217" s="27" t="s">
        <v>7</v>
      </c>
      <c r="D217" s="27" t="s">
        <v>19</v>
      </c>
      <c r="E217">
        <v>462.25999999999993</v>
      </c>
    </row>
    <row r="218" spans="1:5" x14ac:dyDescent="0.35">
      <c r="A218" s="27" t="s">
        <v>23</v>
      </c>
      <c r="B218">
        <v>2019</v>
      </c>
      <c r="C218" s="27" t="s">
        <v>7</v>
      </c>
      <c r="D218" s="27" t="s">
        <v>20</v>
      </c>
      <c r="E218">
        <v>12407.376780000001</v>
      </c>
    </row>
    <row r="219" spans="1:5" x14ac:dyDescent="0.35">
      <c r="A219" s="27" t="s">
        <v>23</v>
      </c>
      <c r="B219">
        <v>2019</v>
      </c>
      <c r="C219" s="27" t="s">
        <v>8</v>
      </c>
      <c r="D219" s="27" t="s">
        <v>13</v>
      </c>
      <c r="E219">
        <v>0</v>
      </c>
    </row>
    <row r="220" spans="1:5" x14ac:dyDescent="0.35">
      <c r="A220" s="27" t="s">
        <v>23</v>
      </c>
      <c r="B220">
        <v>2019</v>
      </c>
      <c r="C220" s="27" t="s">
        <v>9</v>
      </c>
      <c r="D220" s="27" t="s">
        <v>12</v>
      </c>
      <c r="E220">
        <v>3.5610225367905834</v>
      </c>
    </row>
    <row r="221" spans="1:5" x14ac:dyDescent="0.35">
      <c r="A221" s="27" t="s">
        <v>23</v>
      </c>
      <c r="B221">
        <v>2019</v>
      </c>
      <c r="C221" s="27" t="s">
        <v>9</v>
      </c>
      <c r="D221" s="27" t="s">
        <v>13</v>
      </c>
      <c r="E221">
        <v>0</v>
      </c>
    </row>
    <row r="222" spans="1:5" x14ac:dyDescent="0.35">
      <c r="A222" s="27" t="s">
        <v>23</v>
      </c>
      <c r="B222">
        <v>2019</v>
      </c>
      <c r="C222" s="27" t="s">
        <v>9</v>
      </c>
      <c r="D222" s="27" t="s">
        <v>15</v>
      </c>
      <c r="E222">
        <v>4230.3951000000006</v>
      </c>
    </row>
    <row r="223" spans="1:5" x14ac:dyDescent="0.35">
      <c r="A223" s="27" t="s">
        <v>23</v>
      </c>
      <c r="B223">
        <v>2019</v>
      </c>
      <c r="C223" s="27" t="s">
        <v>9</v>
      </c>
      <c r="D223" s="27" t="s">
        <v>16</v>
      </c>
      <c r="E223">
        <v>519.5652212985384</v>
      </c>
    </row>
    <row r="224" spans="1:5" x14ac:dyDescent="0.35">
      <c r="A224" s="27" t="s">
        <v>23</v>
      </c>
      <c r="B224">
        <v>2019</v>
      </c>
      <c r="C224" s="27" t="s">
        <v>9</v>
      </c>
      <c r="D224" s="27" t="s">
        <v>20</v>
      </c>
      <c r="E224">
        <v>3807.3555999999999</v>
      </c>
    </row>
    <row r="225" spans="1:5" x14ac:dyDescent="0.35">
      <c r="A225" s="27" t="s">
        <v>23</v>
      </c>
      <c r="B225">
        <v>2019</v>
      </c>
      <c r="C225" s="27" t="s">
        <v>10</v>
      </c>
      <c r="D225" s="27" t="s">
        <v>12</v>
      </c>
      <c r="E225">
        <v>94.214930067701403</v>
      </c>
    </row>
    <row r="226" spans="1:5" x14ac:dyDescent="0.35">
      <c r="A226" s="27" t="s">
        <v>23</v>
      </c>
      <c r="B226">
        <v>2019</v>
      </c>
      <c r="C226" s="27" t="s">
        <v>10</v>
      </c>
      <c r="D226" s="27" t="s">
        <v>13</v>
      </c>
      <c r="E226">
        <v>25651.366979191695</v>
      </c>
    </row>
    <row r="227" spans="1:5" x14ac:dyDescent="0.35">
      <c r="A227" s="27" t="s">
        <v>23</v>
      </c>
      <c r="B227">
        <v>2019</v>
      </c>
      <c r="C227" s="27" t="s">
        <v>10</v>
      </c>
      <c r="D227" s="27" t="s">
        <v>17</v>
      </c>
      <c r="E227">
        <v>15732.659865372043</v>
      </c>
    </row>
    <row r="228" spans="1:5" x14ac:dyDescent="0.35">
      <c r="A228" s="27" t="s">
        <v>23</v>
      </c>
      <c r="B228">
        <v>2019</v>
      </c>
      <c r="C228" s="27" t="s">
        <v>10</v>
      </c>
      <c r="D228" s="27" t="s">
        <v>20</v>
      </c>
      <c r="E228">
        <v>9602.6945199999991</v>
      </c>
    </row>
    <row r="229" spans="1:5" x14ac:dyDescent="0.35">
      <c r="A229" s="27" t="s">
        <v>23</v>
      </c>
      <c r="B229">
        <v>2019</v>
      </c>
      <c r="C229" s="27" t="s">
        <v>11</v>
      </c>
      <c r="D229" s="27" t="s">
        <v>12</v>
      </c>
      <c r="E229">
        <v>24.107015411254515</v>
      </c>
    </row>
    <row r="230" spans="1:5" x14ac:dyDescent="0.35">
      <c r="A230" s="27" t="s">
        <v>24</v>
      </c>
      <c r="B230">
        <v>2018</v>
      </c>
      <c r="C230" s="27" t="s">
        <v>5</v>
      </c>
      <c r="D230" s="27" t="s">
        <v>12</v>
      </c>
      <c r="E230">
        <v>0</v>
      </c>
    </row>
    <row r="231" spans="1:5" x14ac:dyDescent="0.35">
      <c r="A231" s="27" t="s">
        <v>24</v>
      </c>
      <c r="B231">
        <v>2018</v>
      </c>
      <c r="C231" s="27" t="s">
        <v>5</v>
      </c>
      <c r="D231" s="27" t="s">
        <v>13</v>
      </c>
      <c r="E231">
        <v>118.26736853489788</v>
      </c>
    </row>
    <row r="232" spans="1:5" x14ac:dyDescent="0.35">
      <c r="A232" s="27" t="s">
        <v>24</v>
      </c>
      <c r="B232">
        <v>2018</v>
      </c>
      <c r="C232" s="27" t="s">
        <v>5</v>
      </c>
      <c r="D232" s="27" t="s">
        <v>15</v>
      </c>
      <c r="E232">
        <v>29274.593750000004</v>
      </c>
    </row>
    <row r="233" spans="1:5" x14ac:dyDescent="0.35">
      <c r="A233" s="27" t="s">
        <v>24</v>
      </c>
      <c r="B233">
        <v>2018</v>
      </c>
      <c r="C233" s="27" t="s">
        <v>5</v>
      </c>
      <c r="D233" s="27" t="s">
        <v>16</v>
      </c>
      <c r="E233">
        <v>509.9946095711507</v>
      </c>
    </row>
    <row r="234" spans="1:5" x14ac:dyDescent="0.35">
      <c r="A234" s="27" t="s">
        <v>24</v>
      </c>
      <c r="B234">
        <v>2018</v>
      </c>
      <c r="C234" s="27" t="s">
        <v>5</v>
      </c>
      <c r="D234" s="27" t="s">
        <v>17</v>
      </c>
      <c r="E234">
        <v>88.42282102802821</v>
      </c>
    </row>
    <row r="235" spans="1:5" x14ac:dyDescent="0.35">
      <c r="A235" s="27" t="s">
        <v>24</v>
      </c>
      <c r="B235">
        <v>2018</v>
      </c>
      <c r="C235" s="27" t="s">
        <v>5</v>
      </c>
      <c r="D235" s="27" t="s">
        <v>20</v>
      </c>
      <c r="E235">
        <v>33683.370009999999</v>
      </c>
    </row>
    <row r="236" spans="1:5" x14ac:dyDescent="0.35">
      <c r="A236" s="27" t="s">
        <v>24</v>
      </c>
      <c r="B236">
        <v>2018</v>
      </c>
      <c r="C236" s="27" t="s">
        <v>6</v>
      </c>
      <c r="D236" s="27" t="s">
        <v>12</v>
      </c>
      <c r="E236">
        <v>105.21993002067295</v>
      </c>
    </row>
    <row r="237" spans="1:5" x14ac:dyDescent="0.35">
      <c r="A237" s="27" t="s">
        <v>24</v>
      </c>
      <c r="B237">
        <v>2018</v>
      </c>
      <c r="C237" s="27" t="s">
        <v>6</v>
      </c>
      <c r="D237" s="27" t="s">
        <v>13</v>
      </c>
      <c r="E237">
        <v>411.76169927446716</v>
      </c>
    </row>
    <row r="238" spans="1:5" x14ac:dyDescent="0.35">
      <c r="A238" s="27" t="s">
        <v>24</v>
      </c>
      <c r="B238">
        <v>2018</v>
      </c>
      <c r="C238" s="27" t="s">
        <v>6</v>
      </c>
      <c r="D238" s="27" t="s">
        <v>16</v>
      </c>
      <c r="E238">
        <v>136.76787293490355</v>
      </c>
    </row>
    <row r="239" spans="1:5" x14ac:dyDescent="0.35">
      <c r="A239" s="27" t="s">
        <v>24</v>
      </c>
      <c r="B239">
        <v>2018</v>
      </c>
      <c r="C239" s="27" t="s">
        <v>6</v>
      </c>
      <c r="D239" s="27" t="s">
        <v>17</v>
      </c>
      <c r="E239">
        <v>306.52219588803968</v>
      </c>
    </row>
    <row r="240" spans="1:5" x14ac:dyDescent="0.35">
      <c r="A240" s="27" t="s">
        <v>24</v>
      </c>
      <c r="B240">
        <v>2018</v>
      </c>
      <c r="C240" s="27" t="s">
        <v>7</v>
      </c>
      <c r="D240" s="27" t="s">
        <v>12</v>
      </c>
      <c r="E240">
        <v>1705.6528930857544</v>
      </c>
    </row>
    <row r="241" spans="1:5" x14ac:dyDescent="0.35">
      <c r="A241" s="27" t="s">
        <v>24</v>
      </c>
      <c r="B241">
        <v>2018</v>
      </c>
      <c r="C241" s="27" t="s">
        <v>7</v>
      </c>
      <c r="D241" s="27" t="s">
        <v>13</v>
      </c>
      <c r="E241">
        <v>255.76848476216477</v>
      </c>
    </row>
    <row r="242" spans="1:5" x14ac:dyDescent="0.35">
      <c r="A242" s="27" t="s">
        <v>24</v>
      </c>
      <c r="B242">
        <v>2018</v>
      </c>
      <c r="C242" s="27" t="s">
        <v>7</v>
      </c>
      <c r="D242" s="27" t="s">
        <v>14</v>
      </c>
      <c r="E242">
        <v>75944.999999999985</v>
      </c>
    </row>
    <row r="243" spans="1:5" x14ac:dyDescent="0.35">
      <c r="A243" s="27" t="s">
        <v>24</v>
      </c>
      <c r="B243">
        <v>2018</v>
      </c>
      <c r="C243" s="27" t="s">
        <v>7</v>
      </c>
      <c r="D243" s="27" t="s">
        <v>15</v>
      </c>
      <c r="E243">
        <v>62248.100969999985</v>
      </c>
    </row>
    <row r="244" spans="1:5" x14ac:dyDescent="0.35">
      <c r="A244" s="27" t="s">
        <v>24</v>
      </c>
      <c r="B244">
        <v>2018</v>
      </c>
      <c r="C244" s="27" t="s">
        <v>7</v>
      </c>
      <c r="D244" s="27" t="s">
        <v>16</v>
      </c>
      <c r="E244">
        <v>4317.3843944939463</v>
      </c>
    </row>
    <row r="245" spans="1:5" x14ac:dyDescent="0.35">
      <c r="A245" s="27" t="s">
        <v>24</v>
      </c>
      <c r="B245">
        <v>2018</v>
      </c>
      <c r="C245" s="27" t="s">
        <v>7</v>
      </c>
      <c r="D245" s="27" t="s">
        <v>17</v>
      </c>
      <c r="E245">
        <v>191.92756157336689</v>
      </c>
    </row>
    <row r="246" spans="1:5" x14ac:dyDescent="0.35">
      <c r="A246" s="27" t="s">
        <v>24</v>
      </c>
      <c r="B246">
        <v>2018</v>
      </c>
      <c r="C246" s="27" t="s">
        <v>7</v>
      </c>
      <c r="D246" s="27" t="s">
        <v>18</v>
      </c>
      <c r="E246">
        <v>102086.99999999994</v>
      </c>
    </row>
    <row r="247" spans="1:5" x14ac:dyDescent="0.35">
      <c r="A247" s="27" t="s">
        <v>24</v>
      </c>
      <c r="B247">
        <v>2018</v>
      </c>
      <c r="C247" s="27" t="s">
        <v>7</v>
      </c>
      <c r="D247" s="27" t="s">
        <v>19</v>
      </c>
      <c r="E247">
        <v>3373.9999999999991</v>
      </c>
    </row>
    <row r="248" spans="1:5" x14ac:dyDescent="0.35">
      <c r="A248" s="27" t="s">
        <v>24</v>
      </c>
      <c r="B248">
        <v>2018</v>
      </c>
      <c r="C248" s="27" t="s">
        <v>7</v>
      </c>
      <c r="D248" s="27" t="s">
        <v>20</v>
      </c>
      <c r="E248">
        <v>29274.593750000004</v>
      </c>
    </row>
    <row r="249" spans="1:5" x14ac:dyDescent="0.35">
      <c r="A249" s="27" t="s">
        <v>24</v>
      </c>
      <c r="B249">
        <v>2018</v>
      </c>
      <c r="C249" s="27" t="s">
        <v>8</v>
      </c>
      <c r="D249" s="27" t="s">
        <v>13</v>
      </c>
      <c r="E249">
        <v>1120.7964656192048</v>
      </c>
    </row>
    <row r="250" spans="1:5" x14ac:dyDescent="0.35">
      <c r="A250" s="27" t="s">
        <v>24</v>
      </c>
      <c r="B250">
        <v>2018</v>
      </c>
      <c r="C250" s="27" t="s">
        <v>9</v>
      </c>
      <c r="D250" s="27" t="s">
        <v>12</v>
      </c>
      <c r="E250">
        <v>11.141021315975827</v>
      </c>
    </row>
    <row r="251" spans="1:5" x14ac:dyDescent="0.35">
      <c r="A251" s="27" t="s">
        <v>24</v>
      </c>
      <c r="B251">
        <v>2018</v>
      </c>
      <c r="C251" s="27" t="s">
        <v>9</v>
      </c>
      <c r="D251" s="27" t="s">
        <v>13</v>
      </c>
      <c r="E251">
        <v>0</v>
      </c>
    </row>
    <row r="252" spans="1:5" x14ac:dyDescent="0.35">
      <c r="A252" s="27" t="s">
        <v>24</v>
      </c>
      <c r="B252">
        <v>2018</v>
      </c>
      <c r="C252" s="27" t="s">
        <v>9</v>
      </c>
      <c r="D252" s="27" t="s">
        <v>15</v>
      </c>
      <c r="E252">
        <v>14238.701939999999</v>
      </c>
    </row>
    <row r="253" spans="1:5" x14ac:dyDescent="0.35">
      <c r="A253" s="27" t="s">
        <v>24</v>
      </c>
      <c r="B253">
        <v>2018</v>
      </c>
      <c r="C253" s="27" t="s">
        <v>9</v>
      </c>
      <c r="D253" s="27" t="s">
        <v>16</v>
      </c>
      <c r="E253">
        <v>578.21999999999935</v>
      </c>
    </row>
    <row r="254" spans="1:5" x14ac:dyDescent="0.35">
      <c r="A254" s="27" t="s">
        <v>24</v>
      </c>
      <c r="B254">
        <v>2018</v>
      </c>
      <c r="C254" s="27" t="s">
        <v>9</v>
      </c>
      <c r="D254" s="27" t="s">
        <v>20</v>
      </c>
      <c r="E254">
        <v>12814.831760000001</v>
      </c>
    </row>
    <row r="255" spans="1:5" x14ac:dyDescent="0.35">
      <c r="A255" s="27" t="s">
        <v>24</v>
      </c>
      <c r="B255">
        <v>2018</v>
      </c>
      <c r="C255" s="27" t="s">
        <v>10</v>
      </c>
      <c r="D255" s="27" t="s">
        <v>12</v>
      </c>
      <c r="E255">
        <v>2311.3940494304557</v>
      </c>
    </row>
    <row r="256" spans="1:5" x14ac:dyDescent="0.35">
      <c r="A256" s="27" t="s">
        <v>24</v>
      </c>
      <c r="B256">
        <v>2018</v>
      </c>
      <c r="C256" s="27" t="s">
        <v>10</v>
      </c>
      <c r="D256" s="27" t="s">
        <v>13</v>
      </c>
      <c r="E256">
        <v>83347.40598180925</v>
      </c>
    </row>
    <row r="257" spans="1:5" x14ac:dyDescent="0.35">
      <c r="A257" s="27" t="s">
        <v>24</v>
      </c>
      <c r="B257">
        <v>2018</v>
      </c>
      <c r="C257" s="27" t="s">
        <v>10</v>
      </c>
      <c r="D257" s="27" t="s">
        <v>17</v>
      </c>
      <c r="E257">
        <v>60520.127421510573</v>
      </c>
    </row>
    <row r="258" spans="1:5" x14ac:dyDescent="0.35">
      <c r="A258" s="27" t="s">
        <v>24</v>
      </c>
      <c r="B258">
        <v>2018</v>
      </c>
      <c r="C258" s="27" t="s">
        <v>10</v>
      </c>
      <c r="D258" s="27" t="s">
        <v>20</v>
      </c>
      <c r="E258">
        <v>29988.601129999995</v>
      </c>
    </row>
    <row r="259" spans="1:5" x14ac:dyDescent="0.35">
      <c r="A259" s="27" t="s">
        <v>24</v>
      </c>
      <c r="B259">
        <v>2018</v>
      </c>
      <c r="C259" s="27" t="s">
        <v>11</v>
      </c>
      <c r="D259" s="27" t="s">
        <v>12</v>
      </c>
      <c r="E259">
        <v>17.593160468242221</v>
      </c>
    </row>
    <row r="260" spans="1:5" x14ac:dyDescent="0.35">
      <c r="A260" s="27" t="s">
        <v>24</v>
      </c>
      <c r="B260">
        <v>2019</v>
      </c>
      <c r="C260" s="27" t="s">
        <v>5</v>
      </c>
      <c r="D260" s="27" t="s">
        <v>12</v>
      </c>
      <c r="E260">
        <v>0</v>
      </c>
    </row>
    <row r="261" spans="1:5" x14ac:dyDescent="0.35">
      <c r="A261" s="27" t="s">
        <v>24</v>
      </c>
      <c r="B261">
        <v>2019</v>
      </c>
      <c r="C261" s="27" t="s">
        <v>5</v>
      </c>
      <c r="D261" s="27" t="s">
        <v>13</v>
      </c>
      <c r="E261">
        <v>79.419709046391276</v>
      </c>
    </row>
    <row r="262" spans="1:5" x14ac:dyDescent="0.35">
      <c r="A262" s="27" t="s">
        <v>24</v>
      </c>
      <c r="B262">
        <v>2019</v>
      </c>
      <c r="C262" s="27" t="s">
        <v>5</v>
      </c>
      <c r="D262" s="27" t="s">
        <v>15</v>
      </c>
      <c r="E262">
        <v>19016.993630000001</v>
      </c>
    </row>
    <row r="263" spans="1:5" x14ac:dyDescent="0.35">
      <c r="A263" s="27" t="s">
        <v>24</v>
      </c>
      <c r="B263">
        <v>2019</v>
      </c>
      <c r="C263" s="27" t="s">
        <v>5</v>
      </c>
      <c r="D263" s="27" t="s">
        <v>16</v>
      </c>
      <c r="E263">
        <v>500.76192927502439</v>
      </c>
    </row>
    <row r="264" spans="1:5" x14ac:dyDescent="0.35">
      <c r="A264" s="27" t="s">
        <v>24</v>
      </c>
      <c r="B264">
        <v>2019</v>
      </c>
      <c r="C264" s="27" t="s">
        <v>5</v>
      </c>
      <c r="D264" s="27" t="s">
        <v>17</v>
      </c>
      <c r="E264">
        <v>74.235588724165794</v>
      </c>
    </row>
    <row r="265" spans="1:5" x14ac:dyDescent="0.35">
      <c r="A265" s="27" t="s">
        <v>24</v>
      </c>
      <c r="B265">
        <v>2019</v>
      </c>
      <c r="C265" s="27" t="s">
        <v>5</v>
      </c>
      <c r="D265" s="27" t="s">
        <v>20</v>
      </c>
      <c r="E265">
        <v>22320.308409999998</v>
      </c>
    </row>
    <row r="266" spans="1:5" x14ac:dyDescent="0.35">
      <c r="A266" s="27" t="s">
        <v>24</v>
      </c>
      <c r="B266">
        <v>2019</v>
      </c>
      <c r="C266" s="27" t="s">
        <v>6</v>
      </c>
      <c r="D266" s="27" t="s">
        <v>12</v>
      </c>
      <c r="E266">
        <v>95.466325560618458</v>
      </c>
    </row>
    <row r="267" spans="1:5" x14ac:dyDescent="0.35">
      <c r="A267" s="27" t="s">
        <v>24</v>
      </c>
      <c r="B267">
        <v>2019</v>
      </c>
      <c r="C267" s="27" t="s">
        <v>6</v>
      </c>
      <c r="D267" s="27" t="s">
        <v>13</v>
      </c>
      <c r="E267">
        <v>297.66954977143263</v>
      </c>
    </row>
    <row r="268" spans="1:5" x14ac:dyDescent="0.35">
      <c r="A268" s="27" t="s">
        <v>24</v>
      </c>
      <c r="B268">
        <v>2019</v>
      </c>
      <c r="C268" s="27" t="s">
        <v>6</v>
      </c>
      <c r="D268" s="27" t="s">
        <v>16</v>
      </c>
      <c r="E268">
        <v>129.40961331628108</v>
      </c>
    </row>
    <row r="269" spans="1:5" x14ac:dyDescent="0.35">
      <c r="A269" s="27" t="s">
        <v>24</v>
      </c>
      <c r="B269">
        <v>2019</v>
      </c>
      <c r="C269" s="27" t="s">
        <v>6</v>
      </c>
      <c r="D269" s="27" t="s">
        <v>17</v>
      </c>
      <c r="E269">
        <v>263.24407324839279</v>
      </c>
    </row>
    <row r="270" spans="1:5" x14ac:dyDescent="0.35">
      <c r="A270" s="27" t="s">
        <v>24</v>
      </c>
      <c r="B270">
        <v>2019</v>
      </c>
      <c r="C270" s="27" t="s">
        <v>7</v>
      </c>
      <c r="D270" s="27" t="s">
        <v>12</v>
      </c>
      <c r="E270">
        <v>1651.8785706371816</v>
      </c>
    </row>
    <row r="271" spans="1:5" x14ac:dyDescent="0.35">
      <c r="A271" s="27" t="s">
        <v>24</v>
      </c>
      <c r="B271">
        <v>2019</v>
      </c>
      <c r="C271" s="27" t="s">
        <v>7</v>
      </c>
      <c r="D271" s="27" t="s">
        <v>13</v>
      </c>
      <c r="E271">
        <v>188.32600580300672</v>
      </c>
    </row>
    <row r="272" spans="1:5" x14ac:dyDescent="0.35">
      <c r="A272" s="27" t="s">
        <v>24</v>
      </c>
      <c r="B272">
        <v>2019</v>
      </c>
      <c r="C272" s="27" t="s">
        <v>7</v>
      </c>
      <c r="D272" s="27" t="s">
        <v>14</v>
      </c>
      <c r="E272">
        <v>73349.2</v>
      </c>
    </row>
    <row r="273" spans="1:5" x14ac:dyDescent="0.35">
      <c r="A273" s="27" t="s">
        <v>24</v>
      </c>
      <c r="B273">
        <v>2019</v>
      </c>
      <c r="C273" s="27" t="s">
        <v>7</v>
      </c>
      <c r="D273" s="27" t="s">
        <v>15</v>
      </c>
      <c r="E273">
        <v>38318.024230000003</v>
      </c>
    </row>
    <row r="274" spans="1:5" x14ac:dyDescent="0.35">
      <c r="A274" s="27" t="s">
        <v>24</v>
      </c>
      <c r="B274">
        <v>2019</v>
      </c>
      <c r="C274" s="27" t="s">
        <v>7</v>
      </c>
      <c r="D274" s="27" t="s">
        <v>16</v>
      </c>
      <c r="E274">
        <v>4145.1664560999616</v>
      </c>
    </row>
    <row r="275" spans="1:5" x14ac:dyDescent="0.35">
      <c r="A275" s="27" t="s">
        <v>24</v>
      </c>
      <c r="B275">
        <v>2019</v>
      </c>
      <c r="C275" s="27" t="s">
        <v>7</v>
      </c>
      <c r="D275" s="27" t="s">
        <v>17</v>
      </c>
      <c r="E275">
        <v>165.97779850900812</v>
      </c>
    </row>
    <row r="276" spans="1:5" x14ac:dyDescent="0.35">
      <c r="A276" s="27" t="s">
        <v>24</v>
      </c>
      <c r="B276">
        <v>2019</v>
      </c>
      <c r="C276" s="27" t="s">
        <v>7</v>
      </c>
      <c r="D276" s="27" t="s">
        <v>18</v>
      </c>
      <c r="E276">
        <v>87406.699999999983</v>
      </c>
    </row>
    <row r="277" spans="1:5" x14ac:dyDescent="0.35">
      <c r="A277" s="27" t="s">
        <v>24</v>
      </c>
      <c r="B277">
        <v>2019</v>
      </c>
      <c r="C277" s="27" t="s">
        <v>7</v>
      </c>
      <c r="D277" s="27" t="s">
        <v>19</v>
      </c>
      <c r="E277">
        <v>1062.4000000000001</v>
      </c>
    </row>
    <row r="278" spans="1:5" x14ac:dyDescent="0.35">
      <c r="A278" s="27" t="s">
        <v>24</v>
      </c>
      <c r="B278">
        <v>2019</v>
      </c>
      <c r="C278" s="27" t="s">
        <v>7</v>
      </c>
      <c r="D278" s="27" t="s">
        <v>20</v>
      </c>
      <c r="E278">
        <v>19016.993630000001</v>
      </c>
    </row>
    <row r="279" spans="1:5" x14ac:dyDescent="0.35">
      <c r="A279" s="27" t="s">
        <v>24</v>
      </c>
      <c r="B279">
        <v>2019</v>
      </c>
      <c r="C279" s="27" t="s">
        <v>8</v>
      </c>
      <c r="D279" s="27" t="s">
        <v>13</v>
      </c>
      <c r="E279">
        <v>2103.0804954499558</v>
      </c>
    </row>
    <row r="280" spans="1:5" x14ac:dyDescent="0.35">
      <c r="A280" s="27" t="s">
        <v>24</v>
      </c>
      <c r="B280">
        <v>2019</v>
      </c>
      <c r="C280" s="27" t="s">
        <v>9</v>
      </c>
      <c r="D280" s="27" t="s">
        <v>12</v>
      </c>
      <c r="E280">
        <v>10.85809929979208</v>
      </c>
    </row>
    <row r="281" spans="1:5" x14ac:dyDescent="0.35">
      <c r="A281" s="27" t="s">
        <v>24</v>
      </c>
      <c r="B281">
        <v>2019</v>
      </c>
      <c r="C281" s="27" t="s">
        <v>9</v>
      </c>
      <c r="D281" s="27" t="s">
        <v>13</v>
      </c>
      <c r="E281">
        <v>0</v>
      </c>
    </row>
    <row r="282" spans="1:5" x14ac:dyDescent="0.35">
      <c r="A282" s="27" t="s">
        <v>24</v>
      </c>
      <c r="B282">
        <v>2019</v>
      </c>
      <c r="C282" s="27" t="s">
        <v>9</v>
      </c>
      <c r="D282" s="27" t="s">
        <v>15</v>
      </c>
      <c r="E282">
        <v>9922.5690100000011</v>
      </c>
    </row>
    <row r="283" spans="1:5" x14ac:dyDescent="0.35">
      <c r="A283" s="27" t="s">
        <v>24</v>
      </c>
      <c r="B283">
        <v>2019</v>
      </c>
      <c r="C283" s="27" t="s">
        <v>9</v>
      </c>
      <c r="D283" s="27" t="s">
        <v>16</v>
      </c>
      <c r="E283">
        <v>572.64943483730599</v>
      </c>
    </row>
    <row r="284" spans="1:5" x14ac:dyDescent="0.35">
      <c r="A284" s="27" t="s">
        <v>24</v>
      </c>
      <c r="B284">
        <v>2019</v>
      </c>
      <c r="C284" s="27" t="s">
        <v>9</v>
      </c>
      <c r="D284" s="27" t="s">
        <v>20</v>
      </c>
      <c r="E284">
        <v>8930.3121099999989</v>
      </c>
    </row>
    <row r="285" spans="1:5" x14ac:dyDescent="0.35">
      <c r="A285" s="27" t="s">
        <v>24</v>
      </c>
      <c r="B285">
        <v>2019</v>
      </c>
      <c r="C285" s="27" t="s">
        <v>10</v>
      </c>
      <c r="D285" s="27" t="s">
        <v>12</v>
      </c>
      <c r="E285">
        <v>2250.5712769409179</v>
      </c>
    </row>
    <row r="286" spans="1:5" x14ac:dyDescent="0.35">
      <c r="A286" s="27" t="s">
        <v>24</v>
      </c>
      <c r="B286">
        <v>2019</v>
      </c>
      <c r="C286" s="27" t="s">
        <v>10</v>
      </c>
      <c r="D286" s="27" t="s">
        <v>13</v>
      </c>
      <c r="E286">
        <v>60768.504239929214</v>
      </c>
    </row>
    <row r="287" spans="1:5" x14ac:dyDescent="0.35">
      <c r="A287" s="27" t="s">
        <v>24</v>
      </c>
      <c r="B287">
        <v>2019</v>
      </c>
      <c r="C287" s="27" t="s">
        <v>10</v>
      </c>
      <c r="D287" s="27" t="s">
        <v>17</v>
      </c>
      <c r="E287">
        <v>51413.042539518436</v>
      </c>
    </row>
    <row r="288" spans="1:5" x14ac:dyDescent="0.35">
      <c r="A288" s="27" t="s">
        <v>24</v>
      </c>
      <c r="B288">
        <v>2019</v>
      </c>
      <c r="C288" s="27" t="s">
        <v>10</v>
      </c>
      <c r="D288" s="27" t="s">
        <v>20</v>
      </c>
      <c r="E288">
        <v>16989.972720000002</v>
      </c>
    </row>
    <row r="289" spans="1:5" x14ac:dyDescent="0.35">
      <c r="A289" s="27" t="s">
        <v>24</v>
      </c>
      <c r="B289">
        <v>2019</v>
      </c>
      <c r="C289" s="27" t="s">
        <v>11</v>
      </c>
      <c r="D289" s="27" t="s">
        <v>12</v>
      </c>
      <c r="E289">
        <v>17.219504365007985</v>
      </c>
    </row>
    <row r="290" spans="1:5" x14ac:dyDescent="0.35">
      <c r="A290" s="27" t="s">
        <v>25</v>
      </c>
      <c r="B290">
        <v>2018</v>
      </c>
      <c r="C290" s="27" t="s">
        <v>5</v>
      </c>
      <c r="D290" s="27" t="s">
        <v>12</v>
      </c>
      <c r="E290">
        <v>0</v>
      </c>
    </row>
    <row r="291" spans="1:5" x14ac:dyDescent="0.35">
      <c r="A291" s="27" t="s">
        <v>25</v>
      </c>
      <c r="B291">
        <v>2018</v>
      </c>
      <c r="C291" s="27" t="s">
        <v>5</v>
      </c>
      <c r="D291" s="27" t="s">
        <v>13</v>
      </c>
      <c r="E291">
        <v>1658.540829375715</v>
      </c>
    </row>
    <row r="292" spans="1:5" x14ac:dyDescent="0.35">
      <c r="A292" s="27" t="s">
        <v>25</v>
      </c>
      <c r="B292">
        <v>2018</v>
      </c>
      <c r="C292" s="27" t="s">
        <v>5</v>
      </c>
      <c r="D292" s="27" t="s">
        <v>15</v>
      </c>
      <c r="E292">
        <v>76854.823010000007</v>
      </c>
    </row>
    <row r="293" spans="1:5" x14ac:dyDescent="0.35">
      <c r="A293" s="27" t="s">
        <v>25</v>
      </c>
      <c r="B293">
        <v>2018</v>
      </c>
      <c r="C293" s="27" t="s">
        <v>5</v>
      </c>
      <c r="D293" s="27" t="s">
        <v>16</v>
      </c>
      <c r="E293">
        <v>69.754476733427211</v>
      </c>
    </row>
    <row r="294" spans="1:5" x14ac:dyDescent="0.35">
      <c r="A294" s="27" t="s">
        <v>25</v>
      </c>
      <c r="B294">
        <v>2018</v>
      </c>
      <c r="C294" s="27" t="s">
        <v>5</v>
      </c>
      <c r="D294" s="27" t="s">
        <v>17</v>
      </c>
      <c r="E294">
        <v>711.70950621759687</v>
      </c>
    </row>
    <row r="295" spans="1:5" x14ac:dyDescent="0.35">
      <c r="A295" s="27" t="s">
        <v>25</v>
      </c>
      <c r="B295">
        <v>2018</v>
      </c>
      <c r="C295" s="27" t="s">
        <v>5</v>
      </c>
      <c r="D295" s="27" t="s">
        <v>20</v>
      </c>
      <c r="E295">
        <v>77737.607600000003</v>
      </c>
    </row>
    <row r="296" spans="1:5" x14ac:dyDescent="0.35">
      <c r="A296" s="27" t="s">
        <v>25</v>
      </c>
      <c r="B296">
        <v>2018</v>
      </c>
      <c r="C296" s="27" t="s">
        <v>6</v>
      </c>
      <c r="D296" s="27" t="s">
        <v>12</v>
      </c>
      <c r="E296">
        <v>5.3163460850450088E-2</v>
      </c>
    </row>
    <row r="297" spans="1:5" x14ac:dyDescent="0.35">
      <c r="A297" s="27" t="s">
        <v>25</v>
      </c>
      <c r="B297">
        <v>2018</v>
      </c>
      <c r="C297" s="27" t="s">
        <v>6</v>
      </c>
      <c r="D297" s="27" t="s">
        <v>13</v>
      </c>
      <c r="E297">
        <v>3.827076874906319E-2</v>
      </c>
    </row>
    <row r="298" spans="1:5" x14ac:dyDescent="0.35">
      <c r="A298" s="27" t="s">
        <v>25</v>
      </c>
      <c r="B298">
        <v>2018</v>
      </c>
      <c r="C298" s="27" t="s">
        <v>6</v>
      </c>
      <c r="D298" s="27" t="s">
        <v>16</v>
      </c>
      <c r="E298">
        <v>4.8018328526265472</v>
      </c>
    </row>
    <row r="299" spans="1:5" x14ac:dyDescent="0.35">
      <c r="A299" s="27" t="s">
        <v>25</v>
      </c>
      <c r="B299">
        <v>2018</v>
      </c>
      <c r="C299" s="27" t="s">
        <v>6</v>
      </c>
      <c r="D299" s="27" t="s">
        <v>17</v>
      </c>
      <c r="E299">
        <v>1.128597335294044E-2</v>
      </c>
    </row>
    <row r="300" spans="1:5" x14ac:dyDescent="0.35">
      <c r="A300" s="27" t="s">
        <v>25</v>
      </c>
      <c r="B300">
        <v>2018</v>
      </c>
      <c r="C300" s="27" t="s">
        <v>7</v>
      </c>
      <c r="D300" s="27" t="s">
        <v>12</v>
      </c>
      <c r="E300">
        <v>169.10833173299594</v>
      </c>
    </row>
    <row r="301" spans="1:5" x14ac:dyDescent="0.35">
      <c r="A301" s="27" t="s">
        <v>25</v>
      </c>
      <c r="B301">
        <v>2018</v>
      </c>
      <c r="C301" s="27" t="s">
        <v>7</v>
      </c>
      <c r="D301" s="27" t="s">
        <v>13</v>
      </c>
      <c r="E301">
        <v>174.53080111423432</v>
      </c>
    </row>
    <row r="302" spans="1:5" x14ac:dyDescent="0.35">
      <c r="A302" s="27" t="s">
        <v>25</v>
      </c>
      <c r="B302">
        <v>2018</v>
      </c>
      <c r="C302" s="27" t="s">
        <v>7</v>
      </c>
      <c r="D302" s="27" t="s">
        <v>14</v>
      </c>
      <c r="E302">
        <v>13061.999999999996</v>
      </c>
    </row>
    <row r="303" spans="1:5" x14ac:dyDescent="0.35">
      <c r="A303" s="27" t="s">
        <v>25</v>
      </c>
      <c r="B303">
        <v>2018</v>
      </c>
      <c r="C303" s="27" t="s">
        <v>7</v>
      </c>
      <c r="D303" s="27" t="s">
        <v>15</v>
      </c>
      <c r="E303">
        <v>103976.33758000001</v>
      </c>
    </row>
    <row r="304" spans="1:5" x14ac:dyDescent="0.35">
      <c r="A304" s="27" t="s">
        <v>25</v>
      </c>
      <c r="B304">
        <v>2018</v>
      </c>
      <c r="C304" s="27" t="s">
        <v>7</v>
      </c>
      <c r="D304" s="27" t="s">
        <v>16</v>
      </c>
      <c r="E304">
        <v>390.89436660036603</v>
      </c>
    </row>
    <row r="305" spans="1:5" x14ac:dyDescent="0.35">
      <c r="A305" s="27" t="s">
        <v>25</v>
      </c>
      <c r="B305">
        <v>2018</v>
      </c>
      <c r="C305" s="27" t="s">
        <v>7</v>
      </c>
      <c r="D305" s="27" t="s">
        <v>17</v>
      </c>
      <c r="E305">
        <v>59.972198630900522</v>
      </c>
    </row>
    <row r="306" spans="1:5" x14ac:dyDescent="0.35">
      <c r="A306" s="27" t="s">
        <v>25</v>
      </c>
      <c r="B306">
        <v>2018</v>
      </c>
      <c r="C306" s="27" t="s">
        <v>7</v>
      </c>
      <c r="D306" s="27" t="s">
        <v>18</v>
      </c>
      <c r="E306">
        <v>50758.000000000007</v>
      </c>
    </row>
    <row r="307" spans="1:5" x14ac:dyDescent="0.35">
      <c r="A307" s="27" t="s">
        <v>25</v>
      </c>
      <c r="B307">
        <v>2018</v>
      </c>
      <c r="C307" s="27" t="s">
        <v>7</v>
      </c>
      <c r="D307" s="27" t="s">
        <v>20</v>
      </c>
      <c r="E307">
        <v>76854.823010000007</v>
      </c>
    </row>
    <row r="308" spans="1:5" x14ac:dyDescent="0.35">
      <c r="A308" s="27" t="s">
        <v>25</v>
      </c>
      <c r="B308">
        <v>2018</v>
      </c>
      <c r="C308" s="27" t="s">
        <v>8</v>
      </c>
      <c r="D308" s="27" t="s">
        <v>13</v>
      </c>
      <c r="E308">
        <v>8687.3990637215793</v>
      </c>
    </row>
    <row r="309" spans="1:5" x14ac:dyDescent="0.35">
      <c r="A309" s="27" t="s">
        <v>25</v>
      </c>
      <c r="B309">
        <v>2018</v>
      </c>
      <c r="C309" s="27" t="s">
        <v>9</v>
      </c>
      <c r="D309" s="27" t="s">
        <v>12</v>
      </c>
      <c r="E309">
        <v>9.5659260238163064</v>
      </c>
    </row>
    <row r="310" spans="1:5" x14ac:dyDescent="0.35">
      <c r="A310" s="27" t="s">
        <v>25</v>
      </c>
      <c r="B310">
        <v>2018</v>
      </c>
      <c r="C310" s="27" t="s">
        <v>9</v>
      </c>
      <c r="D310" s="27" t="s">
        <v>13</v>
      </c>
      <c r="E310">
        <v>0</v>
      </c>
    </row>
    <row r="311" spans="1:5" x14ac:dyDescent="0.35">
      <c r="A311" s="27" t="s">
        <v>25</v>
      </c>
      <c r="B311">
        <v>2018</v>
      </c>
      <c r="C311" s="27" t="s">
        <v>9</v>
      </c>
      <c r="D311" s="27" t="s">
        <v>15</v>
      </c>
      <c r="E311">
        <v>11332.11434</v>
      </c>
    </row>
    <row r="312" spans="1:5" x14ac:dyDescent="0.35">
      <c r="A312" s="27" t="s">
        <v>25</v>
      </c>
      <c r="B312">
        <v>2018</v>
      </c>
      <c r="C312" s="27" t="s">
        <v>9</v>
      </c>
      <c r="D312" s="27" t="s">
        <v>16</v>
      </c>
      <c r="E312">
        <v>845.58600255716556</v>
      </c>
    </row>
    <row r="313" spans="1:5" x14ac:dyDescent="0.35">
      <c r="A313" s="27" t="s">
        <v>25</v>
      </c>
      <c r="B313">
        <v>2018</v>
      </c>
      <c r="C313" s="27" t="s">
        <v>9</v>
      </c>
      <c r="D313" s="27" t="s">
        <v>20</v>
      </c>
      <c r="E313">
        <v>10198.902910000001</v>
      </c>
    </row>
    <row r="314" spans="1:5" x14ac:dyDescent="0.35">
      <c r="A314" s="27" t="s">
        <v>25</v>
      </c>
      <c r="B314">
        <v>2018</v>
      </c>
      <c r="C314" s="27" t="s">
        <v>10</v>
      </c>
      <c r="D314" s="27" t="s">
        <v>12</v>
      </c>
      <c r="E314">
        <v>763.12796404607968</v>
      </c>
    </row>
    <row r="315" spans="1:5" x14ac:dyDescent="0.35">
      <c r="A315" s="27" t="s">
        <v>25</v>
      </c>
      <c r="B315">
        <v>2018</v>
      </c>
      <c r="C315" s="27" t="s">
        <v>10</v>
      </c>
      <c r="D315" s="27" t="s">
        <v>13</v>
      </c>
      <c r="E315">
        <v>39850.491035019724</v>
      </c>
    </row>
    <row r="316" spans="1:5" x14ac:dyDescent="0.35">
      <c r="A316" s="27" t="s">
        <v>25</v>
      </c>
      <c r="B316">
        <v>2018</v>
      </c>
      <c r="C316" s="27" t="s">
        <v>10</v>
      </c>
      <c r="D316" s="27" t="s">
        <v>17</v>
      </c>
      <c r="E316">
        <v>13761.307009178148</v>
      </c>
    </row>
    <row r="317" spans="1:5" x14ac:dyDescent="0.35">
      <c r="A317" s="27" t="s">
        <v>25</v>
      </c>
      <c r="B317">
        <v>2018</v>
      </c>
      <c r="C317" s="27" t="s">
        <v>10</v>
      </c>
      <c r="D317" s="27" t="s">
        <v>20</v>
      </c>
      <c r="E317">
        <v>27371.941409999996</v>
      </c>
    </row>
    <row r="318" spans="1:5" x14ac:dyDescent="0.35">
      <c r="A318" s="27" t="s">
        <v>25</v>
      </c>
      <c r="B318">
        <v>2019</v>
      </c>
      <c r="C318" s="27" t="s">
        <v>5</v>
      </c>
      <c r="D318" s="27" t="s">
        <v>12</v>
      </c>
      <c r="E318">
        <v>0</v>
      </c>
    </row>
    <row r="319" spans="1:5" x14ac:dyDescent="0.35">
      <c r="A319" s="27" t="s">
        <v>25</v>
      </c>
      <c r="B319">
        <v>2019</v>
      </c>
      <c r="C319" s="27" t="s">
        <v>5</v>
      </c>
      <c r="D319" s="27" t="s">
        <v>13</v>
      </c>
      <c r="E319">
        <v>1916.8004656923704</v>
      </c>
    </row>
    <row r="320" spans="1:5" x14ac:dyDescent="0.35">
      <c r="A320" s="27" t="s">
        <v>25</v>
      </c>
      <c r="B320">
        <v>2019</v>
      </c>
      <c r="C320" s="27" t="s">
        <v>5</v>
      </c>
      <c r="D320" s="27" t="s">
        <v>15</v>
      </c>
      <c r="E320">
        <v>72167.352490000019</v>
      </c>
    </row>
    <row r="321" spans="1:5" x14ac:dyDescent="0.35">
      <c r="A321" s="27" t="s">
        <v>25</v>
      </c>
      <c r="B321">
        <v>2019</v>
      </c>
      <c r="C321" s="27" t="s">
        <v>5</v>
      </c>
      <c r="D321" s="27" t="s">
        <v>16</v>
      </c>
      <c r="E321">
        <v>89.614373332665338</v>
      </c>
    </row>
    <row r="322" spans="1:5" x14ac:dyDescent="0.35">
      <c r="A322" s="27" t="s">
        <v>25</v>
      </c>
      <c r="B322">
        <v>2019</v>
      </c>
      <c r="C322" s="27" t="s">
        <v>5</v>
      </c>
      <c r="D322" s="27" t="s">
        <v>17</v>
      </c>
      <c r="E322">
        <v>938.95289169683372</v>
      </c>
    </row>
    <row r="323" spans="1:5" x14ac:dyDescent="0.35">
      <c r="A323" s="27" t="s">
        <v>25</v>
      </c>
      <c r="B323">
        <v>2019</v>
      </c>
      <c r="C323" s="27" t="s">
        <v>5</v>
      </c>
      <c r="D323" s="27" t="s">
        <v>20</v>
      </c>
      <c r="E323">
        <v>72723.598329999993</v>
      </c>
    </row>
    <row r="324" spans="1:5" x14ac:dyDescent="0.35">
      <c r="A324" s="27" t="s">
        <v>25</v>
      </c>
      <c r="B324">
        <v>2019</v>
      </c>
      <c r="C324" s="27" t="s">
        <v>6</v>
      </c>
      <c r="D324" s="27" t="s">
        <v>12</v>
      </c>
      <c r="E324">
        <v>5.0868279337170884E-2</v>
      </c>
    </row>
    <row r="325" spans="1:5" x14ac:dyDescent="0.35">
      <c r="A325" s="27" t="s">
        <v>25</v>
      </c>
      <c r="B325">
        <v>2019</v>
      </c>
      <c r="C325" s="27" t="s">
        <v>6</v>
      </c>
      <c r="D325" s="27" t="s">
        <v>13</v>
      </c>
      <c r="E325">
        <v>3.4426529731631191E-2</v>
      </c>
    </row>
    <row r="326" spans="1:5" x14ac:dyDescent="0.35">
      <c r="A326" s="27" t="s">
        <v>25</v>
      </c>
      <c r="B326">
        <v>2019</v>
      </c>
      <c r="C326" s="27" t="s">
        <v>6</v>
      </c>
      <c r="D326" s="27" t="s">
        <v>16</v>
      </c>
      <c r="E326">
        <v>6.1927898941654087</v>
      </c>
    </row>
    <row r="327" spans="1:5" x14ac:dyDescent="0.35">
      <c r="A327" s="27" t="s">
        <v>25</v>
      </c>
      <c r="B327">
        <v>2019</v>
      </c>
      <c r="C327" s="27" t="s">
        <v>6</v>
      </c>
      <c r="D327" s="27" t="s">
        <v>17</v>
      </c>
      <c r="E327">
        <v>1.5245056116752042E-2</v>
      </c>
    </row>
    <row r="328" spans="1:5" x14ac:dyDescent="0.35">
      <c r="A328" s="27" t="s">
        <v>25</v>
      </c>
      <c r="B328">
        <v>2019</v>
      </c>
      <c r="C328" s="27" t="s">
        <v>7</v>
      </c>
      <c r="D328" s="27" t="s">
        <v>12</v>
      </c>
      <c r="E328">
        <v>62.685467655086249</v>
      </c>
    </row>
    <row r="329" spans="1:5" x14ac:dyDescent="0.35">
      <c r="A329" s="27" t="s">
        <v>25</v>
      </c>
      <c r="B329">
        <v>2019</v>
      </c>
      <c r="C329" s="27" t="s">
        <v>7</v>
      </c>
      <c r="D329" s="27" t="s">
        <v>13</v>
      </c>
      <c r="E329">
        <v>204.56923421804672</v>
      </c>
    </row>
    <row r="330" spans="1:5" x14ac:dyDescent="0.35">
      <c r="A330" s="27" t="s">
        <v>25</v>
      </c>
      <c r="B330">
        <v>2019</v>
      </c>
      <c r="C330" s="27" t="s">
        <v>7</v>
      </c>
      <c r="D330" s="27" t="s">
        <v>14</v>
      </c>
      <c r="E330">
        <v>9647</v>
      </c>
    </row>
    <row r="331" spans="1:5" x14ac:dyDescent="0.35">
      <c r="A331" s="27" t="s">
        <v>25</v>
      </c>
      <c r="B331">
        <v>2019</v>
      </c>
      <c r="C331" s="27" t="s">
        <v>7</v>
      </c>
      <c r="D331" s="27" t="s">
        <v>15</v>
      </c>
      <c r="E331">
        <v>98377.912360000002</v>
      </c>
    </row>
    <row r="332" spans="1:5" x14ac:dyDescent="0.35">
      <c r="A332" s="27" t="s">
        <v>25</v>
      </c>
      <c r="B332">
        <v>2019</v>
      </c>
      <c r="C332" s="27" t="s">
        <v>7</v>
      </c>
      <c r="D332" s="27" t="s">
        <v>16</v>
      </c>
      <c r="E332">
        <v>203.00563230532407</v>
      </c>
    </row>
    <row r="333" spans="1:5" x14ac:dyDescent="0.35">
      <c r="A333" s="27" t="s">
        <v>25</v>
      </c>
      <c r="B333">
        <v>2019</v>
      </c>
      <c r="C333" s="27" t="s">
        <v>7</v>
      </c>
      <c r="D333" s="27" t="s">
        <v>17</v>
      </c>
      <c r="E333">
        <v>80.90283843030987</v>
      </c>
    </row>
    <row r="334" spans="1:5" x14ac:dyDescent="0.35">
      <c r="A334" s="27" t="s">
        <v>25</v>
      </c>
      <c r="B334">
        <v>2019</v>
      </c>
      <c r="C334" s="27" t="s">
        <v>7</v>
      </c>
      <c r="D334" s="27" t="s">
        <v>18</v>
      </c>
      <c r="E334">
        <v>47706.000000000007</v>
      </c>
    </row>
    <row r="335" spans="1:5" x14ac:dyDescent="0.35">
      <c r="A335" s="27" t="s">
        <v>25</v>
      </c>
      <c r="B335">
        <v>2019</v>
      </c>
      <c r="C335" s="27" t="s">
        <v>7</v>
      </c>
      <c r="D335" s="27" t="s">
        <v>20</v>
      </c>
      <c r="E335">
        <v>72167.352490000019</v>
      </c>
    </row>
    <row r="336" spans="1:5" x14ac:dyDescent="0.35">
      <c r="A336" s="27" t="s">
        <v>25</v>
      </c>
      <c r="B336">
        <v>2019</v>
      </c>
      <c r="C336" s="27" t="s">
        <v>8</v>
      </c>
      <c r="D336" s="27" t="s">
        <v>13</v>
      </c>
      <c r="E336">
        <v>7002.6239889198132</v>
      </c>
    </row>
    <row r="337" spans="1:5" x14ac:dyDescent="0.35">
      <c r="A337" s="27" t="s">
        <v>25</v>
      </c>
      <c r="B337">
        <v>2019</v>
      </c>
      <c r="C337" s="27" t="s">
        <v>9</v>
      </c>
      <c r="D337" s="27" t="s">
        <v>12</v>
      </c>
      <c r="E337">
        <v>9.1497938098506015</v>
      </c>
    </row>
    <row r="338" spans="1:5" x14ac:dyDescent="0.35">
      <c r="A338" s="27" t="s">
        <v>25</v>
      </c>
      <c r="B338">
        <v>2019</v>
      </c>
      <c r="C338" s="27" t="s">
        <v>9</v>
      </c>
      <c r="D338" s="27" t="s">
        <v>13</v>
      </c>
      <c r="E338">
        <v>0</v>
      </c>
    </row>
    <row r="339" spans="1:5" x14ac:dyDescent="0.35">
      <c r="A339" s="27" t="s">
        <v>25</v>
      </c>
      <c r="B339">
        <v>2019</v>
      </c>
      <c r="C339" s="27" t="s">
        <v>9</v>
      </c>
      <c r="D339" s="27" t="s">
        <v>15</v>
      </c>
      <c r="E339">
        <v>12780.321690000002</v>
      </c>
    </row>
    <row r="340" spans="1:5" x14ac:dyDescent="0.35">
      <c r="A340" s="27" t="s">
        <v>25</v>
      </c>
      <c r="B340">
        <v>2019</v>
      </c>
      <c r="C340" s="27" t="s">
        <v>9</v>
      </c>
      <c r="D340" s="27" t="s">
        <v>16</v>
      </c>
      <c r="E340">
        <v>785.90610720138648</v>
      </c>
    </row>
    <row r="341" spans="1:5" x14ac:dyDescent="0.35">
      <c r="A341" s="27" t="s">
        <v>25</v>
      </c>
      <c r="B341">
        <v>2019</v>
      </c>
      <c r="C341" s="27" t="s">
        <v>9</v>
      </c>
      <c r="D341" s="27" t="s">
        <v>20</v>
      </c>
      <c r="E341">
        <v>11502.289510000001</v>
      </c>
    </row>
    <row r="342" spans="1:5" x14ac:dyDescent="0.35">
      <c r="A342" s="27" t="s">
        <v>25</v>
      </c>
      <c r="B342">
        <v>2019</v>
      </c>
      <c r="C342" s="27" t="s">
        <v>10</v>
      </c>
      <c r="D342" s="27" t="s">
        <v>12</v>
      </c>
      <c r="E342">
        <v>729.64268446739004</v>
      </c>
    </row>
    <row r="343" spans="1:5" x14ac:dyDescent="0.35">
      <c r="A343" s="27" t="s">
        <v>25</v>
      </c>
      <c r="B343">
        <v>2019</v>
      </c>
      <c r="C343" s="27" t="s">
        <v>10</v>
      </c>
      <c r="D343" s="27" t="s">
        <v>13</v>
      </c>
      <c r="E343">
        <v>47151.971884640043</v>
      </c>
    </row>
    <row r="344" spans="1:5" x14ac:dyDescent="0.35">
      <c r="A344" s="27" t="s">
        <v>25</v>
      </c>
      <c r="B344">
        <v>2019</v>
      </c>
      <c r="C344" s="27" t="s">
        <v>10</v>
      </c>
      <c r="D344" s="27" t="s">
        <v>17</v>
      </c>
      <c r="E344">
        <v>18600.129024816735</v>
      </c>
    </row>
    <row r="345" spans="1:5" x14ac:dyDescent="0.35">
      <c r="A345" s="27" t="s">
        <v>25</v>
      </c>
      <c r="B345">
        <v>2019</v>
      </c>
      <c r="C345" s="27" t="s">
        <v>10</v>
      </c>
      <c r="D345" s="27" t="s">
        <v>20</v>
      </c>
      <c r="E345">
        <v>26932.3462</v>
      </c>
    </row>
    <row r="346" spans="1:5" x14ac:dyDescent="0.35">
      <c r="A346" s="27" t="s">
        <v>26</v>
      </c>
      <c r="B346">
        <v>2018</v>
      </c>
      <c r="C346" s="27" t="s">
        <v>5</v>
      </c>
      <c r="D346" s="27" t="s">
        <v>12</v>
      </c>
      <c r="E346">
        <v>0</v>
      </c>
    </row>
    <row r="347" spans="1:5" x14ac:dyDescent="0.35">
      <c r="A347" s="27" t="s">
        <v>26</v>
      </c>
      <c r="B347">
        <v>2018</v>
      </c>
      <c r="C347" s="27" t="s">
        <v>5</v>
      </c>
      <c r="D347" s="27" t="s">
        <v>13</v>
      </c>
      <c r="E347">
        <v>7.5044677623149418</v>
      </c>
    </row>
    <row r="348" spans="1:5" x14ac:dyDescent="0.35">
      <c r="A348" s="27" t="s">
        <v>26</v>
      </c>
      <c r="B348">
        <v>2018</v>
      </c>
      <c r="C348" s="27" t="s">
        <v>5</v>
      </c>
      <c r="D348" s="27" t="s">
        <v>15</v>
      </c>
      <c r="E348">
        <v>98.676189999999991</v>
      </c>
    </row>
    <row r="349" spans="1:5" x14ac:dyDescent="0.35">
      <c r="A349" s="27" t="s">
        <v>26</v>
      </c>
      <c r="B349">
        <v>2018</v>
      </c>
      <c r="C349" s="27" t="s">
        <v>5</v>
      </c>
      <c r="D349" s="27" t="s">
        <v>16</v>
      </c>
      <c r="E349">
        <v>31.33812452662044</v>
      </c>
    </row>
    <row r="350" spans="1:5" x14ac:dyDescent="0.35">
      <c r="A350" s="27" t="s">
        <v>26</v>
      </c>
      <c r="B350">
        <v>2018</v>
      </c>
      <c r="C350" s="27" t="s">
        <v>5</v>
      </c>
      <c r="D350" s="27" t="s">
        <v>17</v>
      </c>
      <c r="E350">
        <v>7.3445265198610006</v>
      </c>
    </row>
    <row r="351" spans="1:5" x14ac:dyDescent="0.35">
      <c r="A351" s="27" t="s">
        <v>26</v>
      </c>
      <c r="B351">
        <v>2018</v>
      </c>
      <c r="C351" s="27" t="s">
        <v>5</v>
      </c>
      <c r="D351" s="27" t="s">
        <v>20</v>
      </c>
      <c r="E351">
        <v>121.45448999999999</v>
      </c>
    </row>
    <row r="352" spans="1:5" x14ac:dyDescent="0.35">
      <c r="A352" s="27" t="s">
        <v>26</v>
      </c>
      <c r="B352">
        <v>2018</v>
      </c>
      <c r="C352" s="27" t="s">
        <v>6</v>
      </c>
      <c r="D352" s="27" t="s">
        <v>13</v>
      </c>
      <c r="E352">
        <v>0</v>
      </c>
    </row>
    <row r="353" spans="1:5" x14ac:dyDescent="0.35">
      <c r="A353" s="27" t="s">
        <v>26</v>
      </c>
      <c r="B353">
        <v>2018</v>
      </c>
      <c r="C353" s="27" t="s">
        <v>7</v>
      </c>
      <c r="D353" s="27" t="s">
        <v>12</v>
      </c>
      <c r="E353">
        <v>3.0238350445933522</v>
      </c>
    </row>
    <row r="354" spans="1:5" x14ac:dyDescent="0.35">
      <c r="A354" s="27" t="s">
        <v>26</v>
      </c>
      <c r="B354">
        <v>2018</v>
      </c>
      <c r="C354" s="27" t="s">
        <v>7</v>
      </c>
      <c r="D354" s="27" t="s">
        <v>13</v>
      </c>
      <c r="E354">
        <v>5.174378165908271</v>
      </c>
    </row>
    <row r="355" spans="1:5" x14ac:dyDescent="0.35">
      <c r="A355" s="27" t="s">
        <v>26</v>
      </c>
      <c r="B355">
        <v>2018</v>
      </c>
      <c r="C355" s="27" t="s">
        <v>7</v>
      </c>
      <c r="D355" s="27" t="s">
        <v>15</v>
      </c>
      <c r="E355">
        <v>884.80141000000003</v>
      </c>
    </row>
    <row r="356" spans="1:5" x14ac:dyDescent="0.35">
      <c r="A356" s="27" t="s">
        <v>26</v>
      </c>
      <c r="B356">
        <v>2018</v>
      </c>
      <c r="C356" s="27" t="s">
        <v>7</v>
      </c>
      <c r="D356" s="27" t="s">
        <v>16</v>
      </c>
      <c r="E356">
        <v>19.019875473379486</v>
      </c>
    </row>
    <row r="357" spans="1:5" x14ac:dyDescent="0.35">
      <c r="A357" s="27" t="s">
        <v>26</v>
      </c>
      <c r="B357">
        <v>2018</v>
      </c>
      <c r="C357" s="27" t="s">
        <v>7</v>
      </c>
      <c r="D357" s="27" t="s">
        <v>17</v>
      </c>
      <c r="E357">
        <v>4.8336885918238188</v>
      </c>
    </row>
    <row r="358" spans="1:5" x14ac:dyDescent="0.35">
      <c r="A358" s="27" t="s">
        <v>26</v>
      </c>
      <c r="B358">
        <v>2018</v>
      </c>
      <c r="C358" s="27" t="s">
        <v>7</v>
      </c>
      <c r="D358" s="27" t="s">
        <v>19</v>
      </c>
      <c r="E358">
        <v>64</v>
      </c>
    </row>
    <row r="359" spans="1:5" x14ac:dyDescent="0.35">
      <c r="A359" s="27" t="s">
        <v>26</v>
      </c>
      <c r="B359">
        <v>2018</v>
      </c>
      <c r="C359" s="27" t="s">
        <v>7</v>
      </c>
      <c r="D359" s="27" t="s">
        <v>20</v>
      </c>
      <c r="E359">
        <v>98.676189999999991</v>
      </c>
    </row>
    <row r="360" spans="1:5" x14ac:dyDescent="0.35">
      <c r="A360" s="27" t="s">
        <v>26</v>
      </c>
      <c r="B360">
        <v>2018</v>
      </c>
      <c r="C360" s="27" t="s">
        <v>8</v>
      </c>
      <c r="D360" s="27" t="s">
        <v>13</v>
      </c>
      <c r="E360">
        <v>0</v>
      </c>
    </row>
    <row r="361" spans="1:5" x14ac:dyDescent="0.35">
      <c r="A361" s="27" t="s">
        <v>26</v>
      </c>
      <c r="B361">
        <v>2018</v>
      </c>
      <c r="C361" s="27" t="s">
        <v>9</v>
      </c>
      <c r="D361" s="27" t="s">
        <v>12</v>
      </c>
      <c r="E361">
        <v>7.7368586580236848E-2</v>
      </c>
    </row>
    <row r="362" spans="1:5" x14ac:dyDescent="0.35">
      <c r="A362" s="27" t="s">
        <v>26</v>
      </c>
      <c r="B362">
        <v>2018</v>
      </c>
      <c r="C362" s="27" t="s">
        <v>9</v>
      </c>
      <c r="D362" s="27" t="s">
        <v>13</v>
      </c>
      <c r="E362">
        <v>0</v>
      </c>
    </row>
    <row r="363" spans="1:5" x14ac:dyDescent="0.35">
      <c r="A363" s="27" t="s">
        <v>26</v>
      </c>
      <c r="B363">
        <v>2018</v>
      </c>
      <c r="C363" s="27" t="s">
        <v>9</v>
      </c>
      <c r="D363" s="27" t="s">
        <v>15</v>
      </c>
      <c r="E363">
        <v>586.69559000000004</v>
      </c>
    </row>
    <row r="364" spans="1:5" x14ac:dyDescent="0.35">
      <c r="A364" s="27" t="s">
        <v>26</v>
      </c>
      <c r="B364">
        <v>2018</v>
      </c>
      <c r="C364" s="27" t="s">
        <v>9</v>
      </c>
      <c r="D364" s="27" t="s">
        <v>16</v>
      </c>
      <c r="E364">
        <v>154.99999999999991</v>
      </c>
    </row>
    <row r="365" spans="1:5" x14ac:dyDescent="0.35">
      <c r="A365" s="27" t="s">
        <v>26</v>
      </c>
      <c r="B365">
        <v>2018</v>
      </c>
      <c r="C365" s="27" t="s">
        <v>9</v>
      </c>
      <c r="D365" s="27" t="s">
        <v>20</v>
      </c>
      <c r="E365">
        <v>528.02602000000002</v>
      </c>
    </row>
    <row r="366" spans="1:5" x14ac:dyDescent="0.35">
      <c r="A366" s="27" t="s">
        <v>26</v>
      </c>
      <c r="B366">
        <v>2018</v>
      </c>
      <c r="C366" s="27" t="s">
        <v>10</v>
      </c>
      <c r="D366" s="27" t="s">
        <v>12</v>
      </c>
      <c r="E366">
        <v>67.528044882786091</v>
      </c>
    </row>
    <row r="367" spans="1:5" x14ac:dyDescent="0.35">
      <c r="A367" s="27" t="s">
        <v>26</v>
      </c>
      <c r="B367">
        <v>2018</v>
      </c>
      <c r="C367" s="27" t="s">
        <v>10</v>
      </c>
      <c r="D367" s="27" t="s">
        <v>13</v>
      </c>
      <c r="E367">
        <v>3629.3211540717766</v>
      </c>
    </row>
    <row r="368" spans="1:5" x14ac:dyDescent="0.35">
      <c r="A368" s="27" t="s">
        <v>26</v>
      </c>
      <c r="B368">
        <v>2018</v>
      </c>
      <c r="C368" s="27" t="s">
        <v>10</v>
      </c>
      <c r="D368" s="27" t="s">
        <v>17</v>
      </c>
      <c r="E368">
        <v>3265.8217848883151</v>
      </c>
    </row>
    <row r="369" spans="1:5" x14ac:dyDescent="0.35">
      <c r="A369" s="27" t="s">
        <v>26</v>
      </c>
      <c r="B369">
        <v>2018</v>
      </c>
      <c r="C369" s="27" t="s">
        <v>10</v>
      </c>
      <c r="D369" s="27" t="s">
        <v>20</v>
      </c>
      <c r="E369">
        <v>822.01648</v>
      </c>
    </row>
    <row r="370" spans="1:5" x14ac:dyDescent="0.35">
      <c r="A370" s="27" t="s">
        <v>26</v>
      </c>
      <c r="B370">
        <v>2018</v>
      </c>
      <c r="C370" s="27" t="s">
        <v>11</v>
      </c>
      <c r="D370" s="27" t="s">
        <v>12</v>
      </c>
      <c r="E370">
        <v>4.4218254860403645</v>
      </c>
    </row>
    <row r="371" spans="1:5" x14ac:dyDescent="0.35">
      <c r="A371" s="27" t="s">
        <v>26</v>
      </c>
      <c r="B371">
        <v>2019</v>
      </c>
      <c r="C371" s="27" t="s">
        <v>5</v>
      </c>
      <c r="D371" s="27" t="s">
        <v>12</v>
      </c>
      <c r="E371">
        <v>0</v>
      </c>
    </row>
    <row r="372" spans="1:5" x14ac:dyDescent="0.35">
      <c r="A372" s="27" t="s">
        <v>26</v>
      </c>
      <c r="B372">
        <v>2019</v>
      </c>
      <c r="C372" s="27" t="s">
        <v>5</v>
      </c>
      <c r="D372" s="27" t="s">
        <v>13</v>
      </c>
      <c r="E372">
        <v>10.136313995062421</v>
      </c>
    </row>
    <row r="373" spans="1:5" x14ac:dyDescent="0.35">
      <c r="A373" s="27" t="s">
        <v>26</v>
      </c>
      <c r="B373">
        <v>2019</v>
      </c>
      <c r="C373" s="27" t="s">
        <v>5</v>
      </c>
      <c r="D373" s="27" t="s">
        <v>15</v>
      </c>
      <c r="E373">
        <v>249.72548</v>
      </c>
    </row>
    <row r="374" spans="1:5" x14ac:dyDescent="0.35">
      <c r="A374" s="27" t="s">
        <v>26</v>
      </c>
      <c r="B374">
        <v>2019</v>
      </c>
      <c r="C374" s="27" t="s">
        <v>5</v>
      </c>
      <c r="D374" s="27" t="s">
        <v>16</v>
      </c>
      <c r="E374">
        <v>35.275354720303568</v>
      </c>
    </row>
    <row r="375" spans="1:5" x14ac:dyDescent="0.35">
      <c r="A375" s="27" t="s">
        <v>26</v>
      </c>
      <c r="B375">
        <v>2019</v>
      </c>
      <c r="C375" s="27" t="s">
        <v>5</v>
      </c>
      <c r="D375" s="27" t="s">
        <v>17</v>
      </c>
      <c r="E375">
        <v>9.5829011486669895</v>
      </c>
    </row>
    <row r="376" spans="1:5" x14ac:dyDescent="0.35">
      <c r="A376" s="27" t="s">
        <v>26</v>
      </c>
      <c r="B376">
        <v>2019</v>
      </c>
      <c r="C376" s="27" t="s">
        <v>5</v>
      </c>
      <c r="D376" s="27" t="s">
        <v>20</v>
      </c>
      <c r="E376">
        <v>339.20675999999992</v>
      </c>
    </row>
    <row r="377" spans="1:5" x14ac:dyDescent="0.35">
      <c r="A377" s="27" t="s">
        <v>26</v>
      </c>
      <c r="B377">
        <v>2019</v>
      </c>
      <c r="C377" s="27" t="s">
        <v>6</v>
      </c>
      <c r="D377" s="27" t="s">
        <v>13</v>
      </c>
      <c r="E377">
        <v>0</v>
      </c>
    </row>
    <row r="378" spans="1:5" x14ac:dyDescent="0.35">
      <c r="A378" s="27" t="s">
        <v>26</v>
      </c>
      <c r="B378">
        <v>2019</v>
      </c>
      <c r="C378" s="27" t="s">
        <v>7</v>
      </c>
      <c r="D378" s="27" t="s">
        <v>12</v>
      </c>
      <c r="E378">
        <v>5.112054317443639</v>
      </c>
    </row>
    <row r="379" spans="1:5" x14ac:dyDescent="0.35">
      <c r="A379" s="27" t="s">
        <v>26</v>
      </c>
      <c r="B379">
        <v>2019</v>
      </c>
      <c r="C379" s="27" t="s">
        <v>7</v>
      </c>
      <c r="D379" s="27" t="s">
        <v>13</v>
      </c>
      <c r="E379">
        <v>6.6465838489733731</v>
      </c>
    </row>
    <row r="380" spans="1:5" x14ac:dyDescent="0.35">
      <c r="A380" s="27" t="s">
        <v>26</v>
      </c>
      <c r="B380">
        <v>2019</v>
      </c>
      <c r="C380" s="27" t="s">
        <v>7</v>
      </c>
      <c r="D380" s="27" t="s">
        <v>15</v>
      </c>
      <c r="E380">
        <v>2204.5918499999998</v>
      </c>
    </row>
    <row r="381" spans="1:5" x14ac:dyDescent="0.35">
      <c r="A381" s="27" t="s">
        <v>26</v>
      </c>
      <c r="B381">
        <v>2019</v>
      </c>
      <c r="C381" s="27" t="s">
        <v>7</v>
      </c>
      <c r="D381" s="27" t="s">
        <v>16</v>
      </c>
      <c r="E381">
        <v>21.647296868272825</v>
      </c>
    </row>
    <row r="382" spans="1:5" x14ac:dyDescent="0.35">
      <c r="A382" s="27" t="s">
        <v>26</v>
      </c>
      <c r="B382">
        <v>2019</v>
      </c>
      <c r="C382" s="27" t="s">
        <v>7</v>
      </c>
      <c r="D382" s="27" t="s">
        <v>17</v>
      </c>
      <c r="E382">
        <v>6.1971961981191992</v>
      </c>
    </row>
    <row r="383" spans="1:5" x14ac:dyDescent="0.35">
      <c r="A383" s="27" t="s">
        <v>26</v>
      </c>
      <c r="B383">
        <v>2019</v>
      </c>
      <c r="C383" s="27" t="s">
        <v>7</v>
      </c>
      <c r="D383" s="27" t="s">
        <v>19</v>
      </c>
      <c r="E383">
        <v>73</v>
      </c>
    </row>
    <row r="384" spans="1:5" x14ac:dyDescent="0.35">
      <c r="A384" s="27" t="s">
        <v>26</v>
      </c>
      <c r="B384">
        <v>2019</v>
      </c>
      <c r="C384" s="27" t="s">
        <v>7</v>
      </c>
      <c r="D384" s="27" t="s">
        <v>20</v>
      </c>
      <c r="E384">
        <v>249.72548</v>
      </c>
    </row>
    <row r="385" spans="1:5" x14ac:dyDescent="0.35">
      <c r="A385" s="27" t="s">
        <v>26</v>
      </c>
      <c r="B385">
        <v>2019</v>
      </c>
      <c r="C385" s="27" t="s">
        <v>8</v>
      </c>
      <c r="D385" s="27" t="s">
        <v>13</v>
      </c>
      <c r="E385">
        <v>0</v>
      </c>
    </row>
    <row r="386" spans="1:5" x14ac:dyDescent="0.35">
      <c r="A386" s="27" t="s">
        <v>26</v>
      </c>
      <c r="B386">
        <v>2019</v>
      </c>
      <c r="C386" s="27" t="s">
        <v>9</v>
      </c>
      <c r="D386" s="27" t="s">
        <v>12</v>
      </c>
      <c r="E386">
        <v>0.13080965771774866</v>
      </c>
    </row>
    <row r="387" spans="1:5" x14ac:dyDescent="0.35">
      <c r="A387" s="27" t="s">
        <v>26</v>
      </c>
      <c r="B387">
        <v>2019</v>
      </c>
      <c r="C387" s="27" t="s">
        <v>9</v>
      </c>
      <c r="D387" s="27" t="s">
        <v>13</v>
      </c>
      <c r="E387">
        <v>0</v>
      </c>
    </row>
    <row r="388" spans="1:5" x14ac:dyDescent="0.35">
      <c r="A388" s="27" t="s">
        <v>26</v>
      </c>
      <c r="B388">
        <v>2019</v>
      </c>
      <c r="C388" s="27" t="s">
        <v>9</v>
      </c>
      <c r="D388" s="27" t="s">
        <v>15</v>
      </c>
      <c r="E388">
        <v>891.85274000000004</v>
      </c>
    </row>
    <row r="389" spans="1:5" x14ac:dyDescent="0.35">
      <c r="A389" s="27" t="s">
        <v>26</v>
      </c>
      <c r="B389">
        <v>2019</v>
      </c>
      <c r="C389" s="27" t="s">
        <v>9</v>
      </c>
      <c r="D389" s="27" t="s">
        <v>16</v>
      </c>
      <c r="E389">
        <v>158.89499659297906</v>
      </c>
    </row>
    <row r="390" spans="1:5" x14ac:dyDescent="0.35">
      <c r="A390" s="27" t="s">
        <v>26</v>
      </c>
      <c r="B390">
        <v>2019</v>
      </c>
      <c r="C390" s="27" t="s">
        <v>9</v>
      </c>
      <c r="D390" s="27" t="s">
        <v>20</v>
      </c>
      <c r="E390">
        <v>802.66744999999992</v>
      </c>
    </row>
    <row r="391" spans="1:5" x14ac:dyDescent="0.35">
      <c r="A391" s="27" t="s">
        <v>26</v>
      </c>
      <c r="B391">
        <v>2019</v>
      </c>
      <c r="C391" s="27" t="s">
        <v>10</v>
      </c>
      <c r="D391" s="27" t="s">
        <v>12</v>
      </c>
      <c r="E391">
        <v>65.655716624843365</v>
      </c>
    </row>
    <row r="392" spans="1:5" x14ac:dyDescent="0.35">
      <c r="A392" s="27" t="s">
        <v>26</v>
      </c>
      <c r="B392">
        <v>2019</v>
      </c>
      <c r="C392" s="27" t="s">
        <v>10</v>
      </c>
      <c r="D392" s="27" t="s">
        <v>13</v>
      </c>
      <c r="E392">
        <v>4765.2171021559643</v>
      </c>
    </row>
    <row r="393" spans="1:5" x14ac:dyDescent="0.35">
      <c r="A393" s="27" t="s">
        <v>26</v>
      </c>
      <c r="B393">
        <v>2019</v>
      </c>
      <c r="C393" s="27" t="s">
        <v>10</v>
      </c>
      <c r="D393" s="27" t="s">
        <v>17</v>
      </c>
      <c r="E393">
        <v>4288.2199026532135</v>
      </c>
    </row>
    <row r="394" spans="1:5" x14ac:dyDescent="0.35">
      <c r="A394" s="27" t="s">
        <v>26</v>
      </c>
      <c r="B394">
        <v>2019</v>
      </c>
      <c r="C394" s="27" t="s">
        <v>10</v>
      </c>
      <c r="D394" s="27" t="s">
        <v>20</v>
      </c>
      <c r="E394">
        <v>1954.5703800000001</v>
      </c>
    </row>
    <row r="395" spans="1:5" x14ac:dyDescent="0.35">
      <c r="A395" s="27" t="s">
        <v>26</v>
      </c>
      <c r="B395">
        <v>2019</v>
      </c>
      <c r="C395" s="27" t="s">
        <v>11</v>
      </c>
      <c r="D395" s="27" t="s">
        <v>12</v>
      </c>
      <c r="E395">
        <v>6.8567754807153412</v>
      </c>
    </row>
    <row r="396" spans="1:5" x14ac:dyDescent="0.35">
      <c r="A396" s="27" t="s">
        <v>27</v>
      </c>
      <c r="B396">
        <v>2018</v>
      </c>
      <c r="C396" s="27" t="s">
        <v>5</v>
      </c>
      <c r="D396" s="27" t="s">
        <v>12</v>
      </c>
      <c r="E396">
        <v>0</v>
      </c>
    </row>
    <row r="397" spans="1:5" x14ac:dyDescent="0.35">
      <c r="A397" s="27" t="s">
        <v>27</v>
      </c>
      <c r="B397">
        <v>2018</v>
      </c>
      <c r="C397" s="27" t="s">
        <v>5</v>
      </c>
      <c r="D397" s="27" t="s">
        <v>13</v>
      </c>
      <c r="E397">
        <v>295.69710318226305</v>
      </c>
    </row>
    <row r="398" spans="1:5" x14ac:dyDescent="0.35">
      <c r="A398" s="27" t="s">
        <v>27</v>
      </c>
      <c r="B398">
        <v>2018</v>
      </c>
      <c r="C398" s="27" t="s">
        <v>5</v>
      </c>
      <c r="D398" s="27" t="s">
        <v>15</v>
      </c>
      <c r="E398">
        <v>25878.840660000002</v>
      </c>
    </row>
    <row r="399" spans="1:5" x14ac:dyDescent="0.35">
      <c r="A399" s="27" t="s">
        <v>27</v>
      </c>
      <c r="B399">
        <v>2018</v>
      </c>
      <c r="C399" s="27" t="s">
        <v>5</v>
      </c>
      <c r="D399" s="27" t="s">
        <v>16</v>
      </c>
      <c r="E399">
        <v>194.53183563547938</v>
      </c>
    </row>
    <row r="400" spans="1:5" x14ac:dyDescent="0.35">
      <c r="A400" s="27" t="s">
        <v>27</v>
      </c>
      <c r="B400">
        <v>2018</v>
      </c>
      <c r="C400" s="27" t="s">
        <v>5</v>
      </c>
      <c r="D400" s="27" t="s">
        <v>17</v>
      </c>
      <c r="E400">
        <v>236.71024749652707</v>
      </c>
    </row>
    <row r="401" spans="1:5" x14ac:dyDescent="0.35">
      <c r="A401" s="27" t="s">
        <v>27</v>
      </c>
      <c r="B401">
        <v>2018</v>
      </c>
      <c r="C401" s="27" t="s">
        <v>5</v>
      </c>
      <c r="D401" s="27" t="s">
        <v>20</v>
      </c>
      <c r="E401">
        <v>33326.454239999999</v>
      </c>
    </row>
    <row r="402" spans="1:5" x14ac:dyDescent="0.35">
      <c r="A402" s="27" t="s">
        <v>27</v>
      </c>
      <c r="B402">
        <v>2018</v>
      </c>
      <c r="C402" s="27" t="s">
        <v>6</v>
      </c>
      <c r="D402" s="27" t="s">
        <v>12</v>
      </c>
      <c r="E402">
        <v>4.2795429576861308E-3</v>
      </c>
    </row>
    <row r="403" spans="1:5" x14ac:dyDescent="0.35">
      <c r="A403" s="27" t="s">
        <v>27</v>
      </c>
      <c r="B403">
        <v>2018</v>
      </c>
      <c r="C403" s="27" t="s">
        <v>6</v>
      </c>
      <c r="D403" s="27" t="s">
        <v>13</v>
      </c>
      <c r="E403">
        <v>1.4843339813427927</v>
      </c>
    </row>
    <row r="404" spans="1:5" x14ac:dyDescent="0.35">
      <c r="A404" s="27" t="s">
        <v>27</v>
      </c>
      <c r="B404">
        <v>2018</v>
      </c>
      <c r="C404" s="27" t="s">
        <v>6</v>
      </c>
      <c r="D404" s="27" t="s">
        <v>16</v>
      </c>
      <c r="E404">
        <v>0.37441942690788843</v>
      </c>
    </row>
    <row r="405" spans="1:5" x14ac:dyDescent="0.35">
      <c r="A405" s="27" t="s">
        <v>27</v>
      </c>
      <c r="B405">
        <v>2018</v>
      </c>
      <c r="C405" s="27" t="s">
        <v>6</v>
      </c>
      <c r="D405" s="27" t="s">
        <v>17</v>
      </c>
      <c r="E405">
        <v>1.4245251546863265</v>
      </c>
    </row>
    <row r="406" spans="1:5" x14ac:dyDescent="0.35">
      <c r="A406" s="27" t="s">
        <v>27</v>
      </c>
      <c r="B406">
        <v>2018</v>
      </c>
      <c r="C406" s="27" t="s">
        <v>7</v>
      </c>
      <c r="D406" s="27" t="s">
        <v>12</v>
      </c>
      <c r="E406">
        <v>486.12279544239789</v>
      </c>
    </row>
    <row r="407" spans="1:5" x14ac:dyDescent="0.35">
      <c r="A407" s="27" t="s">
        <v>27</v>
      </c>
      <c r="B407">
        <v>2018</v>
      </c>
      <c r="C407" s="27" t="s">
        <v>7</v>
      </c>
      <c r="D407" s="27" t="s">
        <v>13</v>
      </c>
      <c r="E407">
        <v>98.496806565488171</v>
      </c>
    </row>
    <row r="408" spans="1:5" x14ac:dyDescent="0.35">
      <c r="A408" s="27" t="s">
        <v>27</v>
      </c>
      <c r="B408">
        <v>2018</v>
      </c>
      <c r="C408" s="27" t="s">
        <v>7</v>
      </c>
      <c r="D408" s="27" t="s">
        <v>14</v>
      </c>
      <c r="E408">
        <v>319.99999999999994</v>
      </c>
    </row>
    <row r="409" spans="1:5" x14ac:dyDescent="0.35">
      <c r="A409" s="27" t="s">
        <v>27</v>
      </c>
      <c r="B409">
        <v>2018</v>
      </c>
      <c r="C409" s="27" t="s">
        <v>7</v>
      </c>
      <c r="D409" s="27" t="s">
        <v>15</v>
      </c>
      <c r="E409">
        <v>47277.848139999995</v>
      </c>
    </row>
    <row r="410" spans="1:5" x14ac:dyDescent="0.35">
      <c r="A410" s="27" t="s">
        <v>27</v>
      </c>
      <c r="B410">
        <v>2018</v>
      </c>
      <c r="C410" s="27" t="s">
        <v>7</v>
      </c>
      <c r="D410" s="27" t="s">
        <v>16</v>
      </c>
      <c r="E410">
        <v>796.19374493761438</v>
      </c>
    </row>
    <row r="411" spans="1:5" x14ac:dyDescent="0.35">
      <c r="A411" s="27" t="s">
        <v>27</v>
      </c>
      <c r="B411">
        <v>2018</v>
      </c>
      <c r="C411" s="27" t="s">
        <v>7</v>
      </c>
      <c r="D411" s="27" t="s">
        <v>17</v>
      </c>
      <c r="E411">
        <v>82.136970578281534</v>
      </c>
    </row>
    <row r="412" spans="1:5" x14ac:dyDescent="0.35">
      <c r="A412" s="27" t="s">
        <v>27</v>
      </c>
      <c r="B412">
        <v>2018</v>
      </c>
      <c r="C412" s="27" t="s">
        <v>7</v>
      </c>
      <c r="D412" s="27" t="s">
        <v>18</v>
      </c>
      <c r="E412">
        <v>8184.9999999999991</v>
      </c>
    </row>
    <row r="413" spans="1:5" x14ac:dyDescent="0.35">
      <c r="A413" s="27" t="s">
        <v>27</v>
      </c>
      <c r="B413">
        <v>2018</v>
      </c>
      <c r="C413" s="27" t="s">
        <v>7</v>
      </c>
      <c r="D413" s="27" t="s">
        <v>20</v>
      </c>
      <c r="E413">
        <v>25878.840660000002</v>
      </c>
    </row>
    <row r="414" spans="1:5" x14ac:dyDescent="0.35">
      <c r="A414" s="27" t="s">
        <v>27</v>
      </c>
      <c r="B414">
        <v>2018</v>
      </c>
      <c r="C414" s="27" t="s">
        <v>8</v>
      </c>
      <c r="D414" s="27" t="s">
        <v>13</v>
      </c>
      <c r="E414">
        <v>1234.3319939374248</v>
      </c>
    </row>
    <row r="415" spans="1:5" x14ac:dyDescent="0.35">
      <c r="A415" s="27" t="s">
        <v>27</v>
      </c>
      <c r="B415">
        <v>2018</v>
      </c>
      <c r="C415" s="27" t="s">
        <v>9</v>
      </c>
      <c r="D415" s="27" t="s">
        <v>12</v>
      </c>
      <c r="E415">
        <v>2.687355568526042</v>
      </c>
    </row>
    <row r="416" spans="1:5" x14ac:dyDescent="0.35">
      <c r="A416" s="27" t="s">
        <v>27</v>
      </c>
      <c r="B416">
        <v>2018</v>
      </c>
      <c r="C416" s="27" t="s">
        <v>9</v>
      </c>
      <c r="D416" s="27" t="s">
        <v>13</v>
      </c>
      <c r="E416">
        <v>0</v>
      </c>
    </row>
    <row r="417" spans="1:5" x14ac:dyDescent="0.35">
      <c r="A417" s="27" t="s">
        <v>27</v>
      </c>
      <c r="B417">
        <v>2018</v>
      </c>
      <c r="C417" s="27" t="s">
        <v>9</v>
      </c>
      <c r="D417" s="27" t="s">
        <v>15</v>
      </c>
      <c r="E417">
        <v>6135.0586300000004</v>
      </c>
    </row>
    <row r="418" spans="1:5" x14ac:dyDescent="0.35">
      <c r="A418" s="27" t="s">
        <v>27</v>
      </c>
      <c r="B418">
        <v>2018</v>
      </c>
      <c r="C418" s="27" t="s">
        <v>9</v>
      </c>
      <c r="D418" s="27" t="s">
        <v>16</v>
      </c>
      <c r="E418">
        <v>353.10000000000053</v>
      </c>
    </row>
    <row r="419" spans="1:5" x14ac:dyDescent="0.35">
      <c r="A419" s="27" t="s">
        <v>27</v>
      </c>
      <c r="B419">
        <v>2018</v>
      </c>
      <c r="C419" s="27" t="s">
        <v>9</v>
      </c>
      <c r="D419" s="27" t="s">
        <v>20</v>
      </c>
      <c r="E419">
        <v>5521.5527499999998</v>
      </c>
    </row>
    <row r="420" spans="1:5" x14ac:dyDescent="0.35">
      <c r="A420" s="27" t="s">
        <v>27</v>
      </c>
      <c r="B420">
        <v>2018</v>
      </c>
      <c r="C420" s="27" t="s">
        <v>10</v>
      </c>
      <c r="D420" s="27" t="s">
        <v>12</v>
      </c>
      <c r="E420">
        <v>438.26875573096862</v>
      </c>
    </row>
    <row r="421" spans="1:5" x14ac:dyDescent="0.35">
      <c r="A421" s="27" t="s">
        <v>27</v>
      </c>
      <c r="B421">
        <v>2018</v>
      </c>
      <c r="C421" s="27" t="s">
        <v>10</v>
      </c>
      <c r="D421" s="27" t="s">
        <v>13</v>
      </c>
      <c r="E421">
        <v>39460.989762333469</v>
      </c>
    </row>
    <row r="422" spans="1:5" x14ac:dyDescent="0.35">
      <c r="A422" s="27" t="s">
        <v>27</v>
      </c>
      <c r="B422">
        <v>2018</v>
      </c>
      <c r="C422" s="27" t="s">
        <v>10</v>
      </c>
      <c r="D422" s="27" t="s">
        <v>17</v>
      </c>
      <c r="E422">
        <v>32568.728256770501</v>
      </c>
    </row>
    <row r="423" spans="1:5" x14ac:dyDescent="0.35">
      <c r="A423" s="27" t="s">
        <v>27</v>
      </c>
      <c r="B423">
        <v>2018</v>
      </c>
      <c r="C423" s="27" t="s">
        <v>10</v>
      </c>
      <c r="D423" s="27" t="s">
        <v>20</v>
      </c>
      <c r="E423">
        <v>14564.899769999998</v>
      </c>
    </row>
    <row r="424" spans="1:5" x14ac:dyDescent="0.35">
      <c r="A424" s="27" t="s">
        <v>27</v>
      </c>
      <c r="B424">
        <v>2019</v>
      </c>
      <c r="C424" s="27" t="s">
        <v>5</v>
      </c>
      <c r="D424" s="27" t="s">
        <v>12</v>
      </c>
      <c r="E424">
        <v>0</v>
      </c>
    </row>
    <row r="425" spans="1:5" x14ac:dyDescent="0.35">
      <c r="A425" s="27" t="s">
        <v>27</v>
      </c>
      <c r="B425">
        <v>2019</v>
      </c>
      <c r="C425" s="27" t="s">
        <v>5</v>
      </c>
      <c r="D425" s="27" t="s">
        <v>13</v>
      </c>
      <c r="E425">
        <v>331.56746892311367</v>
      </c>
    </row>
    <row r="426" spans="1:5" x14ac:dyDescent="0.35">
      <c r="A426" s="27" t="s">
        <v>27</v>
      </c>
      <c r="B426">
        <v>2019</v>
      </c>
      <c r="C426" s="27" t="s">
        <v>5</v>
      </c>
      <c r="D426" s="27" t="s">
        <v>15</v>
      </c>
      <c r="E426">
        <v>31783.530659999997</v>
      </c>
    </row>
    <row r="427" spans="1:5" x14ac:dyDescent="0.35">
      <c r="A427" s="27" t="s">
        <v>27</v>
      </c>
      <c r="B427">
        <v>2019</v>
      </c>
      <c r="C427" s="27" t="s">
        <v>5</v>
      </c>
      <c r="D427" s="27" t="s">
        <v>16</v>
      </c>
      <c r="E427">
        <v>182.43857010412421</v>
      </c>
    </row>
    <row r="428" spans="1:5" x14ac:dyDescent="0.35">
      <c r="A428" s="27" t="s">
        <v>27</v>
      </c>
      <c r="B428">
        <v>2019</v>
      </c>
      <c r="C428" s="27" t="s">
        <v>5</v>
      </c>
      <c r="D428" s="27" t="s">
        <v>17</v>
      </c>
      <c r="E428">
        <v>273.72756361391538</v>
      </c>
    </row>
    <row r="429" spans="1:5" x14ac:dyDescent="0.35">
      <c r="A429" s="27" t="s">
        <v>27</v>
      </c>
      <c r="B429">
        <v>2019</v>
      </c>
      <c r="C429" s="27" t="s">
        <v>5</v>
      </c>
      <c r="D429" s="27" t="s">
        <v>20</v>
      </c>
      <c r="E429">
        <v>39055.834709999996</v>
      </c>
    </row>
    <row r="430" spans="1:5" x14ac:dyDescent="0.35">
      <c r="A430" s="27" t="s">
        <v>27</v>
      </c>
      <c r="B430">
        <v>2019</v>
      </c>
      <c r="C430" s="27" t="s">
        <v>6</v>
      </c>
      <c r="D430" s="27" t="s">
        <v>12</v>
      </c>
      <c r="E430">
        <v>3.9672059042531139E-3</v>
      </c>
    </row>
    <row r="431" spans="1:5" x14ac:dyDescent="0.35">
      <c r="A431" s="27" t="s">
        <v>27</v>
      </c>
      <c r="B431">
        <v>2019</v>
      </c>
      <c r="C431" s="27" t="s">
        <v>6</v>
      </c>
      <c r="D431" s="27" t="s">
        <v>13</v>
      </c>
      <c r="E431">
        <v>1.7532038320273506</v>
      </c>
    </row>
    <row r="432" spans="1:5" x14ac:dyDescent="0.35">
      <c r="A432" s="27" t="s">
        <v>27</v>
      </c>
      <c r="B432">
        <v>2019</v>
      </c>
      <c r="C432" s="27" t="s">
        <v>6</v>
      </c>
      <c r="D432" s="27" t="s">
        <v>16</v>
      </c>
      <c r="E432">
        <v>0.35113803264116938</v>
      </c>
    </row>
    <row r="433" spans="1:5" x14ac:dyDescent="0.35">
      <c r="A433" s="27" t="s">
        <v>27</v>
      </c>
      <c r="B433">
        <v>2019</v>
      </c>
      <c r="C433" s="27" t="s">
        <v>6</v>
      </c>
      <c r="D433" s="27" t="s">
        <v>17</v>
      </c>
      <c r="E433">
        <v>1.6695871213033158</v>
      </c>
    </row>
    <row r="434" spans="1:5" x14ac:dyDescent="0.35">
      <c r="A434" s="27" t="s">
        <v>27</v>
      </c>
      <c r="B434">
        <v>2019</v>
      </c>
      <c r="C434" s="27" t="s">
        <v>7</v>
      </c>
      <c r="D434" s="27" t="s">
        <v>12</v>
      </c>
      <c r="E434">
        <v>454.79664349558959</v>
      </c>
    </row>
    <row r="435" spans="1:5" x14ac:dyDescent="0.35">
      <c r="A435" s="27" t="s">
        <v>27</v>
      </c>
      <c r="B435">
        <v>2019</v>
      </c>
      <c r="C435" s="27" t="s">
        <v>7</v>
      </c>
      <c r="D435" s="27" t="s">
        <v>13</v>
      </c>
      <c r="E435">
        <v>116.8873306147924</v>
      </c>
    </row>
    <row r="436" spans="1:5" x14ac:dyDescent="0.35">
      <c r="A436" s="27" t="s">
        <v>27</v>
      </c>
      <c r="B436">
        <v>2019</v>
      </c>
      <c r="C436" s="27" t="s">
        <v>7</v>
      </c>
      <c r="D436" s="27" t="s">
        <v>14</v>
      </c>
      <c r="E436">
        <v>404.99999999999994</v>
      </c>
    </row>
    <row r="437" spans="1:5" x14ac:dyDescent="0.35">
      <c r="A437" s="27" t="s">
        <v>27</v>
      </c>
      <c r="B437">
        <v>2019</v>
      </c>
      <c r="C437" s="27" t="s">
        <v>7</v>
      </c>
      <c r="D437" s="27" t="s">
        <v>15</v>
      </c>
      <c r="E437">
        <v>53614.091540000001</v>
      </c>
    </row>
    <row r="438" spans="1:5" x14ac:dyDescent="0.35">
      <c r="A438" s="27" t="s">
        <v>27</v>
      </c>
      <c r="B438">
        <v>2019</v>
      </c>
      <c r="C438" s="27" t="s">
        <v>7</v>
      </c>
      <c r="D438" s="27" t="s">
        <v>16</v>
      </c>
      <c r="E438">
        <v>707.4203455399537</v>
      </c>
    </row>
    <row r="439" spans="1:5" x14ac:dyDescent="0.35">
      <c r="A439" s="27" t="s">
        <v>27</v>
      </c>
      <c r="B439">
        <v>2019</v>
      </c>
      <c r="C439" s="27" t="s">
        <v>7</v>
      </c>
      <c r="D439" s="27" t="s">
        <v>17</v>
      </c>
      <c r="E439">
        <v>96.960002725015997</v>
      </c>
    </row>
    <row r="440" spans="1:5" x14ac:dyDescent="0.35">
      <c r="A440" s="27" t="s">
        <v>27</v>
      </c>
      <c r="B440">
        <v>2019</v>
      </c>
      <c r="C440" s="27" t="s">
        <v>7</v>
      </c>
      <c r="D440" s="27" t="s">
        <v>18</v>
      </c>
      <c r="E440">
        <v>10039.999999999998</v>
      </c>
    </row>
    <row r="441" spans="1:5" x14ac:dyDescent="0.35">
      <c r="A441" s="27" t="s">
        <v>27</v>
      </c>
      <c r="B441">
        <v>2019</v>
      </c>
      <c r="C441" s="27" t="s">
        <v>7</v>
      </c>
      <c r="D441" s="27" t="s">
        <v>20</v>
      </c>
      <c r="E441">
        <v>31783.530659999997</v>
      </c>
    </row>
    <row r="442" spans="1:5" x14ac:dyDescent="0.35">
      <c r="A442" s="27" t="s">
        <v>27</v>
      </c>
      <c r="B442">
        <v>2019</v>
      </c>
      <c r="C442" s="27" t="s">
        <v>8</v>
      </c>
      <c r="D442" s="27" t="s">
        <v>13</v>
      </c>
      <c r="E442">
        <v>2411.1051457479775</v>
      </c>
    </row>
    <row r="443" spans="1:5" x14ac:dyDescent="0.35">
      <c r="A443" s="27" t="s">
        <v>27</v>
      </c>
      <c r="B443">
        <v>2019</v>
      </c>
      <c r="C443" s="27" t="s">
        <v>9</v>
      </c>
      <c r="D443" s="27" t="s">
        <v>12</v>
      </c>
      <c r="E443">
        <v>2.4889481569686556</v>
      </c>
    </row>
    <row r="444" spans="1:5" x14ac:dyDescent="0.35">
      <c r="A444" s="27" t="s">
        <v>27</v>
      </c>
      <c r="B444">
        <v>2019</v>
      </c>
      <c r="C444" s="27" t="s">
        <v>9</v>
      </c>
      <c r="D444" s="27" t="s">
        <v>13</v>
      </c>
      <c r="E444">
        <v>0</v>
      </c>
    </row>
    <row r="445" spans="1:5" x14ac:dyDescent="0.35">
      <c r="A445" s="27" t="s">
        <v>27</v>
      </c>
      <c r="B445">
        <v>2019</v>
      </c>
      <c r="C445" s="27" t="s">
        <v>9</v>
      </c>
      <c r="D445" s="27" t="s">
        <v>15</v>
      </c>
      <c r="E445">
        <v>6617.1806499999993</v>
      </c>
    </row>
    <row r="446" spans="1:5" x14ac:dyDescent="0.35">
      <c r="A446" s="27" t="s">
        <v>27</v>
      </c>
      <c r="B446">
        <v>2019</v>
      </c>
      <c r="C446" s="27" t="s">
        <v>9</v>
      </c>
      <c r="D446" s="27" t="s">
        <v>16</v>
      </c>
      <c r="E446">
        <v>336.26970000835684</v>
      </c>
    </row>
    <row r="447" spans="1:5" x14ac:dyDescent="0.35">
      <c r="A447" s="27" t="s">
        <v>27</v>
      </c>
      <c r="B447">
        <v>2019</v>
      </c>
      <c r="C447" s="27" t="s">
        <v>9</v>
      </c>
      <c r="D447" s="27" t="s">
        <v>20</v>
      </c>
      <c r="E447">
        <v>5955.4625700000006</v>
      </c>
    </row>
    <row r="448" spans="1:5" x14ac:dyDescent="0.35">
      <c r="A448" s="27" t="s">
        <v>27</v>
      </c>
      <c r="B448">
        <v>2019</v>
      </c>
      <c r="C448" s="27" t="s">
        <v>10</v>
      </c>
      <c r="D448" s="27" t="s">
        <v>12</v>
      </c>
      <c r="E448">
        <v>406.53704736401471</v>
      </c>
    </row>
    <row r="449" spans="1:5" x14ac:dyDescent="0.35">
      <c r="A449" s="27" t="s">
        <v>27</v>
      </c>
      <c r="B449">
        <v>2019</v>
      </c>
      <c r="C449" s="27" t="s">
        <v>10</v>
      </c>
      <c r="D449" s="27" t="s">
        <v>13</v>
      </c>
      <c r="E449">
        <v>46747.686850882077</v>
      </c>
    </row>
    <row r="450" spans="1:5" x14ac:dyDescent="0.35">
      <c r="A450" s="27" t="s">
        <v>27</v>
      </c>
      <c r="B450">
        <v>2019</v>
      </c>
      <c r="C450" s="27" t="s">
        <v>10</v>
      </c>
      <c r="D450" s="27" t="s">
        <v>17</v>
      </c>
      <c r="E450">
        <v>38510.642846539769</v>
      </c>
    </row>
    <row r="451" spans="1:5" x14ac:dyDescent="0.35">
      <c r="A451" s="27" t="s">
        <v>27</v>
      </c>
      <c r="B451">
        <v>2019</v>
      </c>
      <c r="C451" s="27" t="s">
        <v>10</v>
      </c>
      <c r="D451" s="27" t="s">
        <v>20</v>
      </c>
      <c r="E451">
        <v>15219.974920000001</v>
      </c>
    </row>
    <row r="452" spans="1:5" x14ac:dyDescent="0.35">
      <c r="A452" s="27" t="s">
        <v>28</v>
      </c>
      <c r="B452">
        <v>2018</v>
      </c>
      <c r="C452" s="27" t="s">
        <v>5</v>
      </c>
      <c r="D452" s="27" t="s">
        <v>12</v>
      </c>
      <c r="E452">
        <v>0</v>
      </c>
    </row>
    <row r="453" spans="1:5" x14ac:dyDescent="0.35">
      <c r="A453" s="27" t="s">
        <v>28</v>
      </c>
      <c r="B453">
        <v>2018</v>
      </c>
      <c r="C453" s="27" t="s">
        <v>5</v>
      </c>
      <c r="D453" s="27" t="s">
        <v>13</v>
      </c>
      <c r="E453">
        <v>2355.2412400402941</v>
      </c>
    </row>
    <row r="454" spans="1:5" x14ac:dyDescent="0.35">
      <c r="A454" s="27" t="s">
        <v>28</v>
      </c>
      <c r="B454">
        <v>2018</v>
      </c>
      <c r="C454" s="27" t="s">
        <v>5</v>
      </c>
      <c r="D454" s="27" t="s">
        <v>15</v>
      </c>
      <c r="E454">
        <v>494816.84774</v>
      </c>
    </row>
    <row r="455" spans="1:5" x14ac:dyDescent="0.35">
      <c r="A455" s="27" t="s">
        <v>28</v>
      </c>
      <c r="B455">
        <v>2018</v>
      </c>
      <c r="C455" s="27" t="s">
        <v>5</v>
      </c>
      <c r="D455" s="27" t="s">
        <v>16</v>
      </c>
      <c r="E455">
        <v>622.81026860981308</v>
      </c>
    </row>
    <row r="456" spans="1:5" x14ac:dyDescent="0.35">
      <c r="A456" s="27" t="s">
        <v>28</v>
      </c>
      <c r="B456">
        <v>2018</v>
      </c>
      <c r="C456" s="27" t="s">
        <v>5</v>
      </c>
      <c r="D456" s="27" t="s">
        <v>17</v>
      </c>
      <c r="E456">
        <v>2059.3663602382321</v>
      </c>
    </row>
    <row r="457" spans="1:5" x14ac:dyDescent="0.35">
      <c r="A457" s="27" t="s">
        <v>28</v>
      </c>
      <c r="B457">
        <v>2018</v>
      </c>
      <c r="C457" s="27" t="s">
        <v>5</v>
      </c>
      <c r="D457" s="27" t="s">
        <v>20</v>
      </c>
      <c r="E457">
        <v>527613.19594999996</v>
      </c>
    </row>
    <row r="458" spans="1:5" x14ac:dyDescent="0.35">
      <c r="A458" s="27" t="s">
        <v>28</v>
      </c>
      <c r="B458">
        <v>2018</v>
      </c>
      <c r="C458" s="27" t="s">
        <v>6</v>
      </c>
      <c r="D458" s="27" t="s">
        <v>12</v>
      </c>
      <c r="E458">
        <v>17.985130198213028</v>
      </c>
    </row>
    <row r="459" spans="1:5" x14ac:dyDescent="0.35">
      <c r="A459" s="27" t="s">
        <v>28</v>
      </c>
      <c r="B459">
        <v>2018</v>
      </c>
      <c r="C459" s="27" t="s">
        <v>6</v>
      </c>
      <c r="D459" s="27" t="s">
        <v>13</v>
      </c>
      <c r="E459">
        <v>27.239913494731486</v>
      </c>
    </row>
    <row r="460" spans="1:5" x14ac:dyDescent="0.35">
      <c r="A460" s="27" t="s">
        <v>28</v>
      </c>
      <c r="B460">
        <v>2018</v>
      </c>
      <c r="C460" s="27" t="s">
        <v>6</v>
      </c>
      <c r="D460" s="27" t="s">
        <v>16</v>
      </c>
      <c r="E460">
        <v>88.145515630824406</v>
      </c>
    </row>
    <row r="461" spans="1:5" x14ac:dyDescent="0.35">
      <c r="A461" s="27" t="s">
        <v>28</v>
      </c>
      <c r="B461">
        <v>2018</v>
      </c>
      <c r="C461" s="27" t="s">
        <v>6</v>
      </c>
      <c r="D461" s="27" t="s">
        <v>17</v>
      </c>
      <c r="E461">
        <v>20.038652920469474</v>
      </c>
    </row>
    <row r="462" spans="1:5" x14ac:dyDescent="0.35">
      <c r="A462" s="27" t="s">
        <v>28</v>
      </c>
      <c r="B462">
        <v>2018</v>
      </c>
      <c r="C462" s="27" t="s">
        <v>7</v>
      </c>
      <c r="D462" s="27" t="s">
        <v>12</v>
      </c>
      <c r="E462">
        <v>14910.451807235966</v>
      </c>
    </row>
    <row r="463" spans="1:5" x14ac:dyDescent="0.35">
      <c r="A463" s="27" t="s">
        <v>28</v>
      </c>
      <c r="B463">
        <v>2018</v>
      </c>
      <c r="C463" s="27" t="s">
        <v>7</v>
      </c>
      <c r="D463" s="27" t="s">
        <v>13</v>
      </c>
      <c r="E463">
        <v>563.52121785685597</v>
      </c>
    </row>
    <row r="464" spans="1:5" x14ac:dyDescent="0.35">
      <c r="A464" s="27" t="s">
        <v>28</v>
      </c>
      <c r="B464">
        <v>2018</v>
      </c>
      <c r="C464" s="27" t="s">
        <v>7</v>
      </c>
      <c r="D464" s="27" t="s">
        <v>14</v>
      </c>
      <c r="E464">
        <v>59199.999999999985</v>
      </c>
    </row>
    <row r="465" spans="1:5" x14ac:dyDescent="0.35">
      <c r="A465" s="27" t="s">
        <v>28</v>
      </c>
      <c r="B465">
        <v>2018</v>
      </c>
      <c r="C465" s="27" t="s">
        <v>7</v>
      </c>
      <c r="D465" s="27" t="s">
        <v>15</v>
      </c>
      <c r="E465">
        <v>624336.46954000008</v>
      </c>
    </row>
    <row r="466" spans="1:5" x14ac:dyDescent="0.35">
      <c r="A466" s="27" t="s">
        <v>28</v>
      </c>
      <c r="B466">
        <v>2018</v>
      </c>
      <c r="C466" s="27" t="s">
        <v>7</v>
      </c>
      <c r="D466" s="27" t="s">
        <v>16</v>
      </c>
      <c r="E466">
        <v>19691.117849915419</v>
      </c>
    </row>
    <row r="467" spans="1:5" x14ac:dyDescent="0.35">
      <c r="A467" s="27" t="s">
        <v>28</v>
      </c>
      <c r="B467">
        <v>2018</v>
      </c>
      <c r="C467" s="27" t="s">
        <v>7</v>
      </c>
      <c r="D467" s="27" t="s">
        <v>17</v>
      </c>
      <c r="E467">
        <v>425.48681500899454</v>
      </c>
    </row>
    <row r="468" spans="1:5" x14ac:dyDescent="0.35">
      <c r="A468" s="27" t="s">
        <v>28</v>
      </c>
      <c r="B468">
        <v>2018</v>
      </c>
      <c r="C468" s="27" t="s">
        <v>7</v>
      </c>
      <c r="D468" s="27" t="s">
        <v>18</v>
      </c>
      <c r="E468">
        <v>101699.99999999999</v>
      </c>
    </row>
    <row r="469" spans="1:5" x14ac:dyDescent="0.35">
      <c r="A469" s="27" t="s">
        <v>28</v>
      </c>
      <c r="B469">
        <v>2018</v>
      </c>
      <c r="C469" s="27" t="s">
        <v>7</v>
      </c>
      <c r="D469" s="27" t="s">
        <v>19</v>
      </c>
      <c r="E469">
        <v>38000.000000000007</v>
      </c>
    </row>
    <row r="470" spans="1:5" x14ac:dyDescent="0.35">
      <c r="A470" s="27" t="s">
        <v>28</v>
      </c>
      <c r="B470">
        <v>2018</v>
      </c>
      <c r="C470" s="27" t="s">
        <v>7</v>
      </c>
      <c r="D470" s="27" t="s">
        <v>20</v>
      </c>
      <c r="E470">
        <v>494816.84774</v>
      </c>
    </row>
    <row r="471" spans="1:5" x14ac:dyDescent="0.35">
      <c r="A471" s="27" t="s">
        <v>28</v>
      </c>
      <c r="B471">
        <v>2018</v>
      </c>
      <c r="C471" s="27" t="s">
        <v>8</v>
      </c>
      <c r="D471" s="27" t="s">
        <v>13</v>
      </c>
      <c r="E471">
        <v>3835.1431483855326</v>
      </c>
    </row>
    <row r="472" spans="1:5" x14ac:dyDescent="0.35">
      <c r="A472" s="27" t="s">
        <v>28</v>
      </c>
      <c r="B472">
        <v>2018</v>
      </c>
      <c r="C472" s="27" t="s">
        <v>9</v>
      </c>
      <c r="D472" s="27" t="s">
        <v>12</v>
      </c>
      <c r="E472">
        <v>92.328412044631563</v>
      </c>
    </row>
    <row r="473" spans="1:5" x14ac:dyDescent="0.35">
      <c r="A473" s="27" t="s">
        <v>28</v>
      </c>
      <c r="B473">
        <v>2018</v>
      </c>
      <c r="C473" s="27" t="s">
        <v>9</v>
      </c>
      <c r="D473" s="27" t="s">
        <v>13</v>
      </c>
      <c r="E473">
        <v>0</v>
      </c>
    </row>
    <row r="474" spans="1:5" x14ac:dyDescent="0.35">
      <c r="A474" s="27" t="s">
        <v>28</v>
      </c>
      <c r="B474">
        <v>2018</v>
      </c>
      <c r="C474" s="27" t="s">
        <v>9</v>
      </c>
      <c r="D474" s="27" t="s">
        <v>15</v>
      </c>
      <c r="E474">
        <v>41855.513480000009</v>
      </c>
    </row>
    <row r="475" spans="1:5" x14ac:dyDescent="0.35">
      <c r="A475" s="27" t="s">
        <v>28</v>
      </c>
      <c r="B475">
        <v>2018</v>
      </c>
      <c r="C475" s="27" t="s">
        <v>9</v>
      </c>
      <c r="D475" s="27" t="s">
        <v>16</v>
      </c>
      <c r="E475">
        <v>4383.07934236033</v>
      </c>
    </row>
    <row r="476" spans="1:5" x14ac:dyDescent="0.35">
      <c r="A476" s="27" t="s">
        <v>28</v>
      </c>
      <c r="B476">
        <v>2018</v>
      </c>
      <c r="C476" s="27" t="s">
        <v>9</v>
      </c>
      <c r="D476" s="27" t="s">
        <v>20</v>
      </c>
      <c r="E476">
        <v>37669.962149999999</v>
      </c>
    </row>
    <row r="477" spans="1:5" x14ac:dyDescent="0.35">
      <c r="A477" s="27" t="s">
        <v>28</v>
      </c>
      <c r="B477">
        <v>2018</v>
      </c>
      <c r="C477" s="27" t="s">
        <v>10</v>
      </c>
      <c r="D477" s="27" t="s">
        <v>12</v>
      </c>
      <c r="E477">
        <v>2885.5310008132565</v>
      </c>
    </row>
    <row r="478" spans="1:5" x14ac:dyDescent="0.35">
      <c r="A478" s="27" t="s">
        <v>28</v>
      </c>
      <c r="B478">
        <v>2018</v>
      </c>
      <c r="C478" s="27" t="s">
        <v>10</v>
      </c>
      <c r="D478" s="27" t="s">
        <v>13</v>
      </c>
      <c r="E478">
        <v>225018.85448022257</v>
      </c>
    </row>
    <row r="479" spans="1:5" x14ac:dyDescent="0.35">
      <c r="A479" s="27" t="s">
        <v>28</v>
      </c>
      <c r="B479">
        <v>2018</v>
      </c>
      <c r="C479" s="27" t="s">
        <v>10</v>
      </c>
      <c r="D479" s="27" t="s">
        <v>17</v>
      </c>
      <c r="E479">
        <v>172695.10817183225</v>
      </c>
    </row>
    <row r="480" spans="1:5" x14ac:dyDescent="0.35">
      <c r="A480" s="27" t="s">
        <v>28</v>
      </c>
      <c r="B480">
        <v>2018</v>
      </c>
      <c r="C480" s="27" t="s">
        <v>10</v>
      </c>
      <c r="D480" s="27" t="s">
        <v>20</v>
      </c>
      <c r="E480">
        <v>100908.82495999998</v>
      </c>
    </row>
    <row r="481" spans="1:5" x14ac:dyDescent="0.35">
      <c r="A481" s="27" t="s">
        <v>28</v>
      </c>
      <c r="B481">
        <v>2018</v>
      </c>
      <c r="C481" s="27" t="s">
        <v>11</v>
      </c>
      <c r="D481" s="27" t="s">
        <v>12</v>
      </c>
      <c r="E481">
        <v>433.75926917098371</v>
      </c>
    </row>
    <row r="482" spans="1:5" x14ac:dyDescent="0.35">
      <c r="A482" s="27" t="s">
        <v>28</v>
      </c>
      <c r="B482">
        <v>2019</v>
      </c>
      <c r="C482" s="27" t="s">
        <v>5</v>
      </c>
      <c r="D482" s="27" t="s">
        <v>12</v>
      </c>
      <c r="E482">
        <v>0</v>
      </c>
    </row>
    <row r="483" spans="1:5" x14ac:dyDescent="0.35">
      <c r="A483" s="27" t="s">
        <v>28</v>
      </c>
      <c r="B483">
        <v>2019</v>
      </c>
      <c r="C483" s="27" t="s">
        <v>5</v>
      </c>
      <c r="D483" s="27" t="s">
        <v>13</v>
      </c>
      <c r="E483">
        <v>3032.1028779443127</v>
      </c>
    </row>
    <row r="484" spans="1:5" x14ac:dyDescent="0.35">
      <c r="A484" s="27" t="s">
        <v>28</v>
      </c>
      <c r="B484">
        <v>2019</v>
      </c>
      <c r="C484" s="27" t="s">
        <v>5</v>
      </c>
      <c r="D484" s="27" t="s">
        <v>15</v>
      </c>
      <c r="E484">
        <v>520514.68524000002</v>
      </c>
    </row>
    <row r="485" spans="1:5" x14ac:dyDescent="0.35">
      <c r="A485" s="27" t="s">
        <v>28</v>
      </c>
      <c r="B485">
        <v>2019</v>
      </c>
      <c r="C485" s="27" t="s">
        <v>5</v>
      </c>
      <c r="D485" s="27" t="s">
        <v>16</v>
      </c>
      <c r="E485">
        <v>610.57532533586937</v>
      </c>
    </row>
    <row r="486" spans="1:5" x14ac:dyDescent="0.35">
      <c r="A486" s="27" t="s">
        <v>28</v>
      </c>
      <c r="B486">
        <v>2019</v>
      </c>
      <c r="C486" s="27" t="s">
        <v>5</v>
      </c>
      <c r="D486" s="27" t="s">
        <v>17</v>
      </c>
      <c r="E486">
        <v>2315.964167985629</v>
      </c>
    </row>
    <row r="487" spans="1:5" x14ac:dyDescent="0.35">
      <c r="A487" s="27" t="s">
        <v>28</v>
      </c>
      <c r="B487">
        <v>2019</v>
      </c>
      <c r="C487" s="27" t="s">
        <v>5</v>
      </c>
      <c r="D487" s="27" t="s">
        <v>20</v>
      </c>
      <c r="E487">
        <v>555264.56380999996</v>
      </c>
    </row>
    <row r="488" spans="1:5" x14ac:dyDescent="0.35">
      <c r="A488" s="27" t="s">
        <v>28</v>
      </c>
      <c r="B488">
        <v>2019</v>
      </c>
      <c r="C488" s="27" t="s">
        <v>6</v>
      </c>
      <c r="D488" s="27" t="s">
        <v>12</v>
      </c>
      <c r="E488">
        <v>8.9163652133165225</v>
      </c>
    </row>
    <row r="489" spans="1:5" x14ac:dyDescent="0.35">
      <c r="A489" s="27" t="s">
        <v>28</v>
      </c>
      <c r="B489">
        <v>2019</v>
      </c>
      <c r="C489" s="27" t="s">
        <v>6</v>
      </c>
      <c r="D489" s="27" t="s">
        <v>13</v>
      </c>
      <c r="E489">
        <v>32.520319311770749</v>
      </c>
    </row>
    <row r="490" spans="1:5" x14ac:dyDescent="0.35">
      <c r="A490" s="27" t="s">
        <v>28</v>
      </c>
      <c r="B490">
        <v>2019</v>
      </c>
      <c r="C490" s="27" t="s">
        <v>6</v>
      </c>
      <c r="D490" s="27" t="s">
        <v>16</v>
      </c>
      <c r="E490">
        <v>67.294962361698694</v>
      </c>
    </row>
    <row r="491" spans="1:5" x14ac:dyDescent="0.35">
      <c r="A491" s="27" t="s">
        <v>28</v>
      </c>
      <c r="B491">
        <v>2019</v>
      </c>
      <c r="C491" s="27" t="s">
        <v>6</v>
      </c>
      <c r="D491" s="27" t="s">
        <v>17</v>
      </c>
      <c r="E491">
        <v>23.242260931682072</v>
      </c>
    </row>
    <row r="492" spans="1:5" x14ac:dyDescent="0.35">
      <c r="A492" s="27" t="s">
        <v>28</v>
      </c>
      <c r="B492">
        <v>2019</v>
      </c>
      <c r="C492" s="27" t="s">
        <v>7</v>
      </c>
      <c r="D492" s="27" t="s">
        <v>12</v>
      </c>
      <c r="E492">
        <v>11478.860628742861</v>
      </c>
    </row>
    <row r="493" spans="1:5" x14ac:dyDescent="0.35">
      <c r="A493" s="27" t="s">
        <v>28</v>
      </c>
      <c r="B493">
        <v>2019</v>
      </c>
      <c r="C493" s="27" t="s">
        <v>7</v>
      </c>
      <c r="D493" s="27" t="s">
        <v>13</v>
      </c>
      <c r="E493">
        <v>694.89018503022044</v>
      </c>
    </row>
    <row r="494" spans="1:5" x14ac:dyDescent="0.35">
      <c r="A494" s="27" t="s">
        <v>28</v>
      </c>
      <c r="B494">
        <v>2019</v>
      </c>
      <c r="C494" s="27" t="s">
        <v>7</v>
      </c>
      <c r="D494" s="27" t="s">
        <v>14</v>
      </c>
      <c r="E494">
        <v>77287.46242100808</v>
      </c>
    </row>
    <row r="495" spans="1:5" x14ac:dyDescent="0.35">
      <c r="A495" s="27" t="s">
        <v>28</v>
      </c>
      <c r="B495">
        <v>2019</v>
      </c>
      <c r="C495" s="27" t="s">
        <v>7</v>
      </c>
      <c r="D495" s="27" t="s">
        <v>15</v>
      </c>
      <c r="E495">
        <v>644653.52259999991</v>
      </c>
    </row>
    <row r="496" spans="1:5" x14ac:dyDescent="0.35">
      <c r="A496" s="27" t="s">
        <v>28</v>
      </c>
      <c r="B496">
        <v>2019</v>
      </c>
      <c r="C496" s="27" t="s">
        <v>7</v>
      </c>
      <c r="D496" s="27" t="s">
        <v>16</v>
      </c>
      <c r="E496">
        <v>14513.92691299774</v>
      </c>
    </row>
    <row r="497" spans="1:5" x14ac:dyDescent="0.35">
      <c r="A497" s="27" t="s">
        <v>28</v>
      </c>
      <c r="B497">
        <v>2019</v>
      </c>
      <c r="C497" s="27" t="s">
        <v>7</v>
      </c>
      <c r="D497" s="27" t="s">
        <v>17</v>
      </c>
      <c r="E497">
        <v>493.45438636037704</v>
      </c>
    </row>
    <row r="498" spans="1:5" x14ac:dyDescent="0.35">
      <c r="A498" s="27" t="s">
        <v>28</v>
      </c>
      <c r="B498">
        <v>2019</v>
      </c>
      <c r="C498" s="27" t="s">
        <v>7</v>
      </c>
      <c r="D498" s="27" t="s">
        <v>18</v>
      </c>
      <c r="E498">
        <v>134698.04477332809</v>
      </c>
    </row>
    <row r="499" spans="1:5" x14ac:dyDescent="0.35">
      <c r="A499" s="27" t="s">
        <v>28</v>
      </c>
      <c r="B499">
        <v>2019</v>
      </c>
      <c r="C499" s="27" t="s">
        <v>7</v>
      </c>
      <c r="D499" s="27" t="s">
        <v>19</v>
      </c>
      <c r="E499">
        <v>49780.250735519796</v>
      </c>
    </row>
    <row r="500" spans="1:5" x14ac:dyDescent="0.35">
      <c r="A500" s="27" t="s">
        <v>28</v>
      </c>
      <c r="B500">
        <v>2019</v>
      </c>
      <c r="C500" s="27" t="s">
        <v>7</v>
      </c>
      <c r="D500" s="27" t="s">
        <v>20</v>
      </c>
      <c r="E500">
        <v>520514.68524000002</v>
      </c>
    </row>
    <row r="501" spans="1:5" x14ac:dyDescent="0.35">
      <c r="A501" s="27" t="s">
        <v>28</v>
      </c>
      <c r="B501">
        <v>2019</v>
      </c>
      <c r="C501" s="27" t="s">
        <v>8</v>
      </c>
      <c r="D501" s="27" t="s">
        <v>13</v>
      </c>
      <c r="E501">
        <v>3183.9832416346994</v>
      </c>
    </row>
    <row r="502" spans="1:5" x14ac:dyDescent="0.35">
      <c r="A502" s="27" t="s">
        <v>28</v>
      </c>
      <c r="B502">
        <v>2019</v>
      </c>
      <c r="C502" s="27" t="s">
        <v>9</v>
      </c>
      <c r="D502" s="27" t="s">
        <v>12</v>
      </c>
      <c r="E502">
        <v>80.434597860680952</v>
      </c>
    </row>
    <row r="503" spans="1:5" x14ac:dyDescent="0.35">
      <c r="A503" s="27" t="s">
        <v>28</v>
      </c>
      <c r="B503">
        <v>2019</v>
      </c>
      <c r="C503" s="27" t="s">
        <v>9</v>
      </c>
      <c r="D503" s="27" t="s">
        <v>13</v>
      </c>
      <c r="E503">
        <v>0</v>
      </c>
    </row>
    <row r="504" spans="1:5" x14ac:dyDescent="0.35">
      <c r="A504" s="27" t="s">
        <v>28</v>
      </c>
      <c r="B504">
        <v>2019</v>
      </c>
      <c r="C504" s="27" t="s">
        <v>9</v>
      </c>
      <c r="D504" s="27" t="s">
        <v>15</v>
      </c>
      <c r="E504">
        <v>49028.161010000003</v>
      </c>
    </row>
    <row r="505" spans="1:5" x14ac:dyDescent="0.35">
      <c r="A505" s="27" t="s">
        <v>28</v>
      </c>
      <c r="B505">
        <v>2019</v>
      </c>
      <c r="C505" s="27" t="s">
        <v>9</v>
      </c>
      <c r="D505" s="27" t="s">
        <v>16</v>
      </c>
      <c r="E505">
        <v>3841.7611998676048</v>
      </c>
    </row>
    <row r="506" spans="1:5" x14ac:dyDescent="0.35">
      <c r="A506" s="27" t="s">
        <v>28</v>
      </c>
      <c r="B506">
        <v>2019</v>
      </c>
      <c r="C506" s="27" t="s">
        <v>9</v>
      </c>
      <c r="D506" s="27" t="s">
        <v>20</v>
      </c>
      <c r="E506">
        <v>44125.344899999996</v>
      </c>
    </row>
    <row r="507" spans="1:5" x14ac:dyDescent="0.35">
      <c r="A507" s="27" t="s">
        <v>28</v>
      </c>
      <c r="B507">
        <v>2019</v>
      </c>
      <c r="C507" s="27" t="s">
        <v>10</v>
      </c>
      <c r="D507" s="27" t="s">
        <v>12</v>
      </c>
      <c r="E507">
        <v>3150.9394320762603</v>
      </c>
    </row>
    <row r="508" spans="1:5" x14ac:dyDescent="0.35">
      <c r="A508" s="27" t="s">
        <v>28</v>
      </c>
      <c r="B508">
        <v>2019</v>
      </c>
      <c r="C508" s="27" t="s">
        <v>10</v>
      </c>
      <c r="D508" s="27" t="s">
        <v>13</v>
      </c>
      <c r="E508">
        <v>281371.92729856842</v>
      </c>
    </row>
    <row r="509" spans="1:5" x14ac:dyDescent="0.35">
      <c r="A509" s="27" t="s">
        <v>28</v>
      </c>
      <c r="B509">
        <v>2019</v>
      </c>
      <c r="C509" s="27" t="s">
        <v>10</v>
      </c>
      <c r="D509" s="27" t="s">
        <v>17</v>
      </c>
      <c r="E509">
        <v>200359.84613841894</v>
      </c>
    </row>
    <row r="510" spans="1:5" x14ac:dyDescent="0.35">
      <c r="A510" s="27" t="s">
        <v>28</v>
      </c>
      <c r="B510">
        <v>2019</v>
      </c>
      <c r="C510" s="27" t="s">
        <v>10</v>
      </c>
      <c r="D510" s="27" t="s">
        <v>20</v>
      </c>
      <c r="E510">
        <v>94291.774889999986</v>
      </c>
    </row>
    <row r="511" spans="1:5" x14ac:dyDescent="0.35">
      <c r="A511" s="27" t="s">
        <v>28</v>
      </c>
      <c r="B511">
        <v>2019</v>
      </c>
      <c r="C511" s="27" t="s">
        <v>11</v>
      </c>
      <c r="D511" s="27" t="s">
        <v>12</v>
      </c>
      <c r="E511">
        <v>367.97533573648792</v>
      </c>
    </row>
    <row r="512" spans="1:5" x14ac:dyDescent="0.35">
      <c r="A512" s="27" t="s">
        <v>29</v>
      </c>
      <c r="B512">
        <v>2018</v>
      </c>
      <c r="C512" s="27" t="s">
        <v>5</v>
      </c>
      <c r="D512" s="27" t="s">
        <v>12</v>
      </c>
      <c r="E512">
        <v>0</v>
      </c>
    </row>
    <row r="513" spans="1:5" x14ac:dyDescent="0.35">
      <c r="A513" s="27" t="s">
        <v>29</v>
      </c>
      <c r="B513">
        <v>2018</v>
      </c>
      <c r="C513" s="27" t="s">
        <v>5</v>
      </c>
      <c r="D513" s="27" t="s">
        <v>13</v>
      </c>
      <c r="E513">
        <v>510.06866136655651</v>
      </c>
    </row>
    <row r="514" spans="1:5" x14ac:dyDescent="0.35">
      <c r="A514" s="27" t="s">
        <v>29</v>
      </c>
      <c r="B514">
        <v>2018</v>
      </c>
      <c r="C514" s="27" t="s">
        <v>5</v>
      </c>
      <c r="D514" s="27" t="s">
        <v>15</v>
      </c>
      <c r="E514">
        <v>4455.2593400000005</v>
      </c>
    </row>
    <row r="515" spans="1:5" x14ac:dyDescent="0.35">
      <c r="A515" s="27" t="s">
        <v>29</v>
      </c>
      <c r="B515">
        <v>2018</v>
      </c>
      <c r="C515" s="27" t="s">
        <v>5</v>
      </c>
      <c r="D515" s="27" t="s">
        <v>16</v>
      </c>
      <c r="E515">
        <v>119.17220311642139</v>
      </c>
    </row>
    <row r="516" spans="1:5" x14ac:dyDescent="0.35">
      <c r="A516" s="27" t="s">
        <v>29</v>
      </c>
      <c r="B516">
        <v>2018</v>
      </c>
      <c r="C516" s="27" t="s">
        <v>5</v>
      </c>
      <c r="D516" s="27" t="s">
        <v>17</v>
      </c>
      <c r="E516">
        <v>420.59404730846433</v>
      </c>
    </row>
    <row r="517" spans="1:5" x14ac:dyDescent="0.35">
      <c r="A517" s="27" t="s">
        <v>29</v>
      </c>
      <c r="B517">
        <v>2018</v>
      </c>
      <c r="C517" s="27" t="s">
        <v>5</v>
      </c>
      <c r="D517" s="27" t="s">
        <v>20</v>
      </c>
      <c r="E517">
        <v>4556.5224099999996</v>
      </c>
    </row>
    <row r="518" spans="1:5" x14ac:dyDescent="0.35">
      <c r="A518" s="27" t="s">
        <v>29</v>
      </c>
      <c r="B518">
        <v>2018</v>
      </c>
      <c r="C518" s="27" t="s">
        <v>6</v>
      </c>
      <c r="D518" s="27" t="s">
        <v>12</v>
      </c>
      <c r="E518">
        <v>6.1630624338669115E-2</v>
      </c>
    </row>
    <row r="519" spans="1:5" x14ac:dyDescent="0.35">
      <c r="A519" s="27" t="s">
        <v>29</v>
      </c>
      <c r="B519">
        <v>2018</v>
      </c>
      <c r="C519" s="27" t="s">
        <v>6</v>
      </c>
      <c r="D519" s="27" t="s">
        <v>13</v>
      </c>
      <c r="E519">
        <v>3.6194761148072967</v>
      </c>
    </row>
    <row r="520" spans="1:5" x14ac:dyDescent="0.35">
      <c r="A520" s="27" t="s">
        <v>29</v>
      </c>
      <c r="B520">
        <v>2018</v>
      </c>
      <c r="C520" s="27" t="s">
        <v>6</v>
      </c>
      <c r="D520" s="27" t="s">
        <v>16</v>
      </c>
      <c r="E520">
        <v>1.207792069096896</v>
      </c>
    </row>
    <row r="521" spans="1:5" x14ac:dyDescent="0.35">
      <c r="A521" s="27" t="s">
        <v>29</v>
      </c>
      <c r="B521">
        <v>2018</v>
      </c>
      <c r="C521" s="27" t="s">
        <v>6</v>
      </c>
      <c r="D521" s="27" t="s">
        <v>17</v>
      </c>
      <c r="E521">
        <v>2.7465836652448474</v>
      </c>
    </row>
    <row r="522" spans="1:5" x14ac:dyDescent="0.35">
      <c r="A522" s="27" t="s">
        <v>29</v>
      </c>
      <c r="B522">
        <v>2018</v>
      </c>
      <c r="C522" s="27" t="s">
        <v>7</v>
      </c>
      <c r="D522" s="27" t="s">
        <v>12</v>
      </c>
      <c r="E522">
        <v>63.931016052059803</v>
      </c>
    </row>
    <row r="523" spans="1:5" x14ac:dyDescent="0.35">
      <c r="A523" s="27" t="s">
        <v>29</v>
      </c>
      <c r="B523">
        <v>2018</v>
      </c>
      <c r="C523" s="27" t="s">
        <v>7</v>
      </c>
      <c r="D523" s="27" t="s">
        <v>13</v>
      </c>
      <c r="E523">
        <v>18.034487743963059</v>
      </c>
    </row>
    <row r="524" spans="1:5" x14ac:dyDescent="0.35">
      <c r="A524" s="27" t="s">
        <v>29</v>
      </c>
      <c r="B524">
        <v>2018</v>
      </c>
      <c r="C524" s="27" t="s">
        <v>7</v>
      </c>
      <c r="D524" s="27" t="s">
        <v>15</v>
      </c>
      <c r="E524">
        <v>14769.725609999996</v>
      </c>
    </row>
    <row r="525" spans="1:5" x14ac:dyDescent="0.35">
      <c r="A525" s="27" t="s">
        <v>29</v>
      </c>
      <c r="B525">
        <v>2018</v>
      </c>
      <c r="C525" s="27" t="s">
        <v>7</v>
      </c>
      <c r="D525" s="27" t="s">
        <v>16</v>
      </c>
      <c r="E525">
        <v>81.512398705282649</v>
      </c>
    </row>
    <row r="526" spans="1:5" x14ac:dyDescent="0.35">
      <c r="A526" s="27" t="s">
        <v>29</v>
      </c>
      <c r="B526">
        <v>2018</v>
      </c>
      <c r="C526" s="27" t="s">
        <v>7</v>
      </c>
      <c r="D526" s="27" t="s">
        <v>17</v>
      </c>
      <c r="E526">
        <v>14.671938137056797</v>
      </c>
    </row>
    <row r="527" spans="1:5" x14ac:dyDescent="0.35">
      <c r="A527" s="27" t="s">
        <v>29</v>
      </c>
      <c r="B527">
        <v>2018</v>
      </c>
      <c r="C527" s="27" t="s">
        <v>7</v>
      </c>
      <c r="D527" s="27" t="s">
        <v>19</v>
      </c>
      <c r="E527">
        <v>5465.6961899999988</v>
      </c>
    </row>
    <row r="528" spans="1:5" x14ac:dyDescent="0.35">
      <c r="A528" s="27" t="s">
        <v>29</v>
      </c>
      <c r="B528">
        <v>2018</v>
      </c>
      <c r="C528" s="27" t="s">
        <v>7</v>
      </c>
      <c r="D528" s="27" t="s">
        <v>20</v>
      </c>
      <c r="E528">
        <v>4455.2593400000005</v>
      </c>
    </row>
    <row r="529" spans="1:5" x14ac:dyDescent="0.35">
      <c r="A529" s="27" t="s">
        <v>29</v>
      </c>
      <c r="B529">
        <v>2018</v>
      </c>
      <c r="C529" s="27" t="s">
        <v>8</v>
      </c>
      <c r="D529" s="27" t="s">
        <v>13</v>
      </c>
      <c r="E529">
        <v>10.177555070308067</v>
      </c>
    </row>
    <row r="530" spans="1:5" x14ac:dyDescent="0.35">
      <c r="A530" s="27" t="s">
        <v>29</v>
      </c>
      <c r="B530">
        <v>2018</v>
      </c>
      <c r="C530" s="27" t="s">
        <v>9</v>
      </c>
      <c r="D530" s="27" t="s">
        <v>12</v>
      </c>
      <c r="E530">
        <v>1.9709698920656147</v>
      </c>
    </row>
    <row r="531" spans="1:5" x14ac:dyDescent="0.35">
      <c r="A531" s="27" t="s">
        <v>29</v>
      </c>
      <c r="B531">
        <v>2018</v>
      </c>
      <c r="C531" s="27" t="s">
        <v>9</v>
      </c>
      <c r="D531" s="27" t="s">
        <v>13</v>
      </c>
      <c r="E531">
        <v>0</v>
      </c>
    </row>
    <row r="532" spans="1:5" x14ac:dyDescent="0.35">
      <c r="A532" s="27" t="s">
        <v>29</v>
      </c>
      <c r="B532">
        <v>2018</v>
      </c>
      <c r="C532" s="27" t="s">
        <v>9</v>
      </c>
      <c r="D532" s="27" t="s">
        <v>15</v>
      </c>
      <c r="E532">
        <v>6243.0116100000005</v>
      </c>
    </row>
    <row r="533" spans="1:5" x14ac:dyDescent="0.35">
      <c r="A533" s="27" t="s">
        <v>29</v>
      </c>
      <c r="B533">
        <v>2018</v>
      </c>
      <c r="C533" s="27" t="s">
        <v>9</v>
      </c>
      <c r="D533" s="27" t="s">
        <v>16</v>
      </c>
      <c r="E533">
        <v>846.85060610920016</v>
      </c>
    </row>
    <row r="534" spans="1:5" x14ac:dyDescent="0.35">
      <c r="A534" s="27" t="s">
        <v>29</v>
      </c>
      <c r="B534">
        <v>2018</v>
      </c>
      <c r="C534" s="27" t="s">
        <v>9</v>
      </c>
      <c r="D534" s="27" t="s">
        <v>20</v>
      </c>
      <c r="E534">
        <v>5618.7104499999996</v>
      </c>
    </row>
    <row r="535" spans="1:5" x14ac:dyDescent="0.35">
      <c r="A535" s="27" t="s">
        <v>29</v>
      </c>
      <c r="B535">
        <v>2018</v>
      </c>
      <c r="C535" s="27" t="s">
        <v>10</v>
      </c>
      <c r="D535" s="27" t="s">
        <v>12</v>
      </c>
      <c r="E535">
        <v>39.116939837140507</v>
      </c>
    </row>
    <row r="536" spans="1:5" x14ac:dyDescent="0.35">
      <c r="A536" s="27" t="s">
        <v>29</v>
      </c>
      <c r="B536">
        <v>2018</v>
      </c>
      <c r="C536" s="27" t="s">
        <v>10</v>
      </c>
      <c r="D536" s="27" t="s">
        <v>13</v>
      </c>
      <c r="E536">
        <v>24719.030563693061</v>
      </c>
    </row>
    <row r="537" spans="1:5" x14ac:dyDescent="0.35">
      <c r="A537" s="27" t="s">
        <v>29</v>
      </c>
      <c r="B537">
        <v>2018</v>
      </c>
      <c r="C537" s="27" t="s">
        <v>10</v>
      </c>
      <c r="D537" s="27" t="s">
        <v>17</v>
      </c>
      <c r="E537">
        <v>19873.406399186148</v>
      </c>
    </row>
    <row r="538" spans="1:5" x14ac:dyDescent="0.35">
      <c r="A538" s="27" t="s">
        <v>29</v>
      </c>
      <c r="B538">
        <v>2018</v>
      </c>
      <c r="C538" s="27" t="s">
        <v>10</v>
      </c>
      <c r="D538" s="27" t="s">
        <v>20</v>
      </c>
      <c r="E538">
        <v>10837.504369999997</v>
      </c>
    </row>
    <row r="539" spans="1:5" x14ac:dyDescent="0.35">
      <c r="A539" s="27" t="s">
        <v>29</v>
      </c>
      <c r="B539">
        <v>2018</v>
      </c>
      <c r="C539" s="27" t="s">
        <v>11</v>
      </c>
      <c r="D539" s="27" t="s">
        <v>12</v>
      </c>
      <c r="E539">
        <v>380.17975903444596</v>
      </c>
    </row>
    <row r="540" spans="1:5" x14ac:dyDescent="0.35">
      <c r="A540" s="27" t="s">
        <v>29</v>
      </c>
      <c r="B540">
        <v>2019</v>
      </c>
      <c r="C540" s="27" t="s">
        <v>5</v>
      </c>
      <c r="D540" s="27" t="s">
        <v>12</v>
      </c>
      <c r="E540">
        <v>0</v>
      </c>
    </row>
    <row r="541" spans="1:5" x14ac:dyDescent="0.35">
      <c r="A541" s="27" t="s">
        <v>29</v>
      </c>
      <c r="B541">
        <v>2019</v>
      </c>
      <c r="C541" s="27" t="s">
        <v>5</v>
      </c>
      <c r="D541" s="27" t="s">
        <v>13</v>
      </c>
      <c r="E541">
        <v>774.27782249902623</v>
      </c>
    </row>
    <row r="542" spans="1:5" x14ac:dyDescent="0.35">
      <c r="A542" s="27" t="s">
        <v>29</v>
      </c>
      <c r="B542">
        <v>2019</v>
      </c>
      <c r="C542" s="27" t="s">
        <v>5</v>
      </c>
      <c r="D542" s="27" t="s">
        <v>15</v>
      </c>
      <c r="E542">
        <v>11626.40855</v>
      </c>
    </row>
    <row r="543" spans="1:5" x14ac:dyDescent="0.35">
      <c r="A543" s="27" t="s">
        <v>29</v>
      </c>
      <c r="B543">
        <v>2019</v>
      </c>
      <c r="C543" s="27" t="s">
        <v>5</v>
      </c>
      <c r="D543" s="27" t="s">
        <v>16</v>
      </c>
      <c r="E543">
        <v>121.62333700458287</v>
      </c>
    </row>
    <row r="544" spans="1:5" x14ac:dyDescent="0.35">
      <c r="A544" s="27" t="s">
        <v>29</v>
      </c>
      <c r="B544">
        <v>2019</v>
      </c>
      <c r="C544" s="27" t="s">
        <v>5</v>
      </c>
      <c r="D544" s="27" t="s">
        <v>17</v>
      </c>
      <c r="E544">
        <v>460.5692995735003</v>
      </c>
    </row>
    <row r="545" spans="1:5" x14ac:dyDescent="0.35">
      <c r="A545" s="27" t="s">
        <v>29</v>
      </c>
      <c r="B545">
        <v>2019</v>
      </c>
      <c r="C545" s="27" t="s">
        <v>5</v>
      </c>
      <c r="D545" s="27" t="s">
        <v>20</v>
      </c>
      <c r="E545">
        <v>11112.390520000001</v>
      </c>
    </row>
    <row r="546" spans="1:5" x14ac:dyDescent="0.35">
      <c r="A546" s="27" t="s">
        <v>29</v>
      </c>
      <c r="B546">
        <v>2019</v>
      </c>
      <c r="C546" s="27" t="s">
        <v>6</v>
      </c>
      <c r="D546" s="27" t="s">
        <v>12</v>
      </c>
      <c r="E546">
        <v>5.7172317960716153E-2</v>
      </c>
    </row>
    <row r="547" spans="1:5" x14ac:dyDescent="0.35">
      <c r="A547" s="27" t="s">
        <v>29</v>
      </c>
      <c r="B547">
        <v>2019</v>
      </c>
      <c r="C547" s="27" t="s">
        <v>6</v>
      </c>
      <c r="D547" s="27" t="s">
        <v>13</v>
      </c>
      <c r="E547">
        <v>5.4016412131378075</v>
      </c>
    </row>
    <row r="548" spans="1:5" x14ac:dyDescent="0.35">
      <c r="A548" s="27" t="s">
        <v>29</v>
      </c>
      <c r="B548">
        <v>2019</v>
      </c>
      <c r="C548" s="27" t="s">
        <v>6</v>
      </c>
      <c r="D548" s="27" t="s">
        <v>16</v>
      </c>
      <c r="E548">
        <v>1.3106798395342851</v>
      </c>
    </row>
    <row r="549" spans="1:5" x14ac:dyDescent="0.35">
      <c r="A549" s="27" t="s">
        <v>29</v>
      </c>
      <c r="B549">
        <v>2019</v>
      </c>
      <c r="C549" s="27" t="s">
        <v>6</v>
      </c>
      <c r="D549" s="27" t="s">
        <v>17</v>
      </c>
      <c r="E549">
        <v>2.9380999420896305</v>
      </c>
    </row>
    <row r="550" spans="1:5" x14ac:dyDescent="0.35">
      <c r="A550" s="27" t="s">
        <v>29</v>
      </c>
      <c r="B550">
        <v>2019</v>
      </c>
      <c r="C550" s="27" t="s">
        <v>7</v>
      </c>
      <c r="D550" s="27" t="s">
        <v>12</v>
      </c>
      <c r="E550">
        <v>44.403555640302471</v>
      </c>
    </row>
    <row r="551" spans="1:5" x14ac:dyDescent="0.35">
      <c r="A551" s="27" t="s">
        <v>29</v>
      </c>
      <c r="B551">
        <v>2019</v>
      </c>
      <c r="C551" s="27" t="s">
        <v>7</v>
      </c>
      <c r="D551" s="27" t="s">
        <v>13</v>
      </c>
      <c r="E551">
        <v>27.367837944815772</v>
      </c>
    </row>
    <row r="552" spans="1:5" x14ac:dyDescent="0.35">
      <c r="A552" s="27" t="s">
        <v>29</v>
      </c>
      <c r="B552">
        <v>2019</v>
      </c>
      <c r="C552" s="27" t="s">
        <v>7</v>
      </c>
      <c r="D552" s="27" t="s">
        <v>15</v>
      </c>
      <c r="E552">
        <v>26737.733330000003</v>
      </c>
    </row>
    <row r="553" spans="1:5" x14ac:dyDescent="0.35">
      <c r="A553" s="27" t="s">
        <v>29</v>
      </c>
      <c r="B553">
        <v>2019</v>
      </c>
      <c r="C553" s="27" t="s">
        <v>7</v>
      </c>
      <c r="D553" s="27" t="s">
        <v>16</v>
      </c>
      <c r="E553">
        <v>88.080448698293338</v>
      </c>
    </row>
    <row r="554" spans="1:5" x14ac:dyDescent="0.35">
      <c r="A554" s="27" t="s">
        <v>29</v>
      </c>
      <c r="B554">
        <v>2019</v>
      </c>
      <c r="C554" s="27" t="s">
        <v>7</v>
      </c>
      <c r="D554" s="27" t="s">
        <v>17</v>
      </c>
      <c r="E554">
        <v>15.838697737168591</v>
      </c>
    </row>
    <row r="555" spans="1:5" x14ac:dyDescent="0.35">
      <c r="A555" s="27" t="s">
        <v>29</v>
      </c>
      <c r="B555">
        <v>2019</v>
      </c>
      <c r="C555" s="27" t="s">
        <v>7</v>
      </c>
      <c r="D555" s="27" t="s">
        <v>19</v>
      </c>
      <c r="E555">
        <v>15454.113909999998</v>
      </c>
    </row>
    <row r="556" spans="1:5" x14ac:dyDescent="0.35">
      <c r="A556" s="27" t="s">
        <v>29</v>
      </c>
      <c r="B556">
        <v>2019</v>
      </c>
      <c r="C556" s="27" t="s">
        <v>7</v>
      </c>
      <c r="D556" s="27" t="s">
        <v>20</v>
      </c>
      <c r="E556">
        <v>11626.40855</v>
      </c>
    </row>
    <row r="557" spans="1:5" x14ac:dyDescent="0.35">
      <c r="A557" s="27" t="s">
        <v>29</v>
      </c>
      <c r="B557">
        <v>2019</v>
      </c>
      <c r="C557" s="27" t="s">
        <v>8</v>
      </c>
      <c r="D557" s="27" t="s">
        <v>13</v>
      </c>
      <c r="E557">
        <v>0</v>
      </c>
    </row>
    <row r="558" spans="1:5" x14ac:dyDescent="0.35">
      <c r="A558" s="27" t="s">
        <v>29</v>
      </c>
      <c r="B558">
        <v>2019</v>
      </c>
      <c r="C558" s="27" t="s">
        <v>9</v>
      </c>
      <c r="D558" s="27" t="s">
        <v>12</v>
      </c>
      <c r="E558">
        <v>1.6492775572381195</v>
      </c>
    </row>
    <row r="559" spans="1:5" x14ac:dyDescent="0.35">
      <c r="A559" s="27" t="s">
        <v>29</v>
      </c>
      <c r="B559">
        <v>2019</v>
      </c>
      <c r="C559" s="27" t="s">
        <v>9</v>
      </c>
      <c r="D559" s="27" t="s">
        <v>13</v>
      </c>
      <c r="E559">
        <v>0</v>
      </c>
    </row>
    <row r="560" spans="1:5" x14ac:dyDescent="0.35">
      <c r="A560" s="27" t="s">
        <v>29</v>
      </c>
      <c r="B560">
        <v>2019</v>
      </c>
      <c r="C560" s="27" t="s">
        <v>9</v>
      </c>
      <c r="D560" s="27" t="s">
        <v>15</v>
      </c>
      <c r="E560">
        <v>8065.8168300000016</v>
      </c>
    </row>
    <row r="561" spans="1:5" x14ac:dyDescent="0.35">
      <c r="A561" s="27" t="s">
        <v>29</v>
      </c>
      <c r="B561">
        <v>2019</v>
      </c>
      <c r="C561" s="27" t="s">
        <v>9</v>
      </c>
      <c r="D561" s="27" t="s">
        <v>16</v>
      </c>
      <c r="E561">
        <v>657.7515625143908</v>
      </c>
    </row>
    <row r="562" spans="1:5" x14ac:dyDescent="0.35">
      <c r="A562" s="27" t="s">
        <v>29</v>
      </c>
      <c r="B562">
        <v>2019</v>
      </c>
      <c r="C562" s="27" t="s">
        <v>9</v>
      </c>
      <c r="D562" s="27" t="s">
        <v>20</v>
      </c>
      <c r="E562">
        <v>7259.2351600000002</v>
      </c>
    </row>
    <row r="563" spans="1:5" x14ac:dyDescent="0.35">
      <c r="A563" s="27" t="s">
        <v>29</v>
      </c>
      <c r="B563">
        <v>2019</v>
      </c>
      <c r="C563" s="27" t="s">
        <v>10</v>
      </c>
      <c r="D563" s="27" t="s">
        <v>12</v>
      </c>
      <c r="E563">
        <v>49.62905692928905</v>
      </c>
    </row>
    <row r="564" spans="1:5" x14ac:dyDescent="0.35">
      <c r="A564" s="27" t="s">
        <v>29</v>
      </c>
      <c r="B564">
        <v>2019</v>
      </c>
      <c r="C564" s="27" t="s">
        <v>10</v>
      </c>
      <c r="D564" s="27" t="s">
        <v>13</v>
      </c>
      <c r="E564">
        <v>37296.254141763042</v>
      </c>
    </row>
    <row r="565" spans="1:5" x14ac:dyDescent="0.35">
      <c r="A565" s="27" t="s">
        <v>29</v>
      </c>
      <c r="B565">
        <v>2019</v>
      </c>
      <c r="C565" s="27" t="s">
        <v>10</v>
      </c>
      <c r="D565" s="27" t="s">
        <v>17</v>
      </c>
      <c r="E565">
        <v>21801.235132853082</v>
      </c>
    </row>
    <row r="566" spans="1:5" x14ac:dyDescent="0.35">
      <c r="A566" s="27" t="s">
        <v>29</v>
      </c>
      <c r="B566">
        <v>2019</v>
      </c>
      <c r="C566" s="27" t="s">
        <v>10</v>
      </c>
      <c r="D566" s="27" t="s">
        <v>20</v>
      </c>
      <c r="E566">
        <v>16431.924510000001</v>
      </c>
    </row>
    <row r="567" spans="1:5" x14ac:dyDescent="0.35">
      <c r="A567" s="27" t="s">
        <v>29</v>
      </c>
      <c r="B567">
        <v>2019</v>
      </c>
      <c r="C567" s="27" t="s">
        <v>11</v>
      </c>
      <c r="D567" s="27" t="s">
        <v>12</v>
      </c>
      <c r="E567">
        <v>321.91957002095415</v>
      </c>
    </row>
    <row r="568" spans="1:5" x14ac:dyDescent="0.35">
      <c r="A568" s="27" t="s">
        <v>30</v>
      </c>
      <c r="B568">
        <v>2018</v>
      </c>
      <c r="C568" s="27" t="s">
        <v>5</v>
      </c>
      <c r="D568" s="27" t="s">
        <v>12</v>
      </c>
      <c r="E568">
        <v>0</v>
      </c>
    </row>
    <row r="569" spans="1:5" x14ac:dyDescent="0.35">
      <c r="A569" s="27" t="s">
        <v>30</v>
      </c>
      <c r="B569">
        <v>2018</v>
      </c>
      <c r="C569" s="27" t="s">
        <v>5</v>
      </c>
      <c r="D569" s="27" t="s">
        <v>13</v>
      </c>
      <c r="E569">
        <v>701.98706939869942</v>
      </c>
    </row>
    <row r="570" spans="1:5" x14ac:dyDescent="0.35">
      <c r="A570" s="27" t="s">
        <v>30</v>
      </c>
      <c r="B570">
        <v>2018</v>
      </c>
      <c r="C570" s="27" t="s">
        <v>5</v>
      </c>
      <c r="D570" s="27" t="s">
        <v>15</v>
      </c>
      <c r="E570">
        <v>4850.9093400000002</v>
      </c>
    </row>
    <row r="571" spans="1:5" x14ac:dyDescent="0.35">
      <c r="A571" s="27" t="s">
        <v>30</v>
      </c>
      <c r="B571">
        <v>2018</v>
      </c>
      <c r="C571" s="27" t="s">
        <v>5</v>
      </c>
      <c r="D571" s="27" t="s">
        <v>16</v>
      </c>
      <c r="E571">
        <v>11.08248860391898</v>
      </c>
    </row>
    <row r="572" spans="1:5" x14ac:dyDescent="0.35">
      <c r="A572" s="27" t="s">
        <v>30</v>
      </c>
      <c r="B572">
        <v>2018</v>
      </c>
      <c r="C572" s="27" t="s">
        <v>5</v>
      </c>
      <c r="D572" s="27" t="s">
        <v>17</v>
      </c>
      <c r="E572">
        <v>952.96423360607321</v>
      </c>
    </row>
    <row r="573" spans="1:5" x14ac:dyDescent="0.35">
      <c r="A573" s="27" t="s">
        <v>30</v>
      </c>
      <c r="B573">
        <v>2018</v>
      </c>
      <c r="C573" s="27" t="s">
        <v>5</v>
      </c>
      <c r="D573" s="27" t="s">
        <v>20</v>
      </c>
      <c r="E573">
        <v>18527.884190000001</v>
      </c>
    </row>
    <row r="574" spans="1:5" x14ac:dyDescent="0.35">
      <c r="A574" s="27" t="s">
        <v>30</v>
      </c>
      <c r="B574">
        <v>2018</v>
      </c>
      <c r="C574" s="27" t="s">
        <v>6</v>
      </c>
      <c r="D574" s="27" t="s">
        <v>13</v>
      </c>
      <c r="E574">
        <v>0</v>
      </c>
    </row>
    <row r="575" spans="1:5" x14ac:dyDescent="0.35">
      <c r="A575" s="27" t="s">
        <v>30</v>
      </c>
      <c r="B575">
        <v>2018</v>
      </c>
      <c r="C575" s="27" t="s">
        <v>7</v>
      </c>
      <c r="D575" s="27" t="s">
        <v>12</v>
      </c>
      <c r="E575">
        <v>564.52594309107292</v>
      </c>
    </row>
    <row r="576" spans="1:5" x14ac:dyDescent="0.35">
      <c r="A576" s="27" t="s">
        <v>30</v>
      </c>
      <c r="B576">
        <v>2018</v>
      </c>
      <c r="C576" s="27" t="s">
        <v>7</v>
      </c>
      <c r="D576" s="27" t="s">
        <v>13</v>
      </c>
      <c r="E576">
        <v>25.025001927804869</v>
      </c>
    </row>
    <row r="577" spans="1:5" x14ac:dyDescent="0.35">
      <c r="A577" s="27" t="s">
        <v>30</v>
      </c>
      <c r="B577">
        <v>2018</v>
      </c>
      <c r="C577" s="27" t="s">
        <v>7</v>
      </c>
      <c r="D577" s="27" t="s">
        <v>14</v>
      </c>
      <c r="E577">
        <v>8135.0307700991998</v>
      </c>
    </row>
    <row r="578" spans="1:5" x14ac:dyDescent="0.35">
      <c r="A578" s="27" t="s">
        <v>30</v>
      </c>
      <c r="B578">
        <v>2018</v>
      </c>
      <c r="C578" s="27" t="s">
        <v>7</v>
      </c>
      <c r="D578" s="27" t="s">
        <v>15</v>
      </c>
      <c r="E578">
        <v>29305.96715</v>
      </c>
    </row>
    <row r="579" spans="1:5" x14ac:dyDescent="0.35">
      <c r="A579" s="27" t="s">
        <v>30</v>
      </c>
      <c r="B579">
        <v>2018</v>
      </c>
      <c r="C579" s="27" t="s">
        <v>7</v>
      </c>
      <c r="D579" s="27" t="s">
        <v>16</v>
      </c>
      <c r="E579">
        <v>1343.1693526349272</v>
      </c>
    </row>
    <row r="580" spans="1:5" x14ac:dyDescent="0.35">
      <c r="A580" s="27" t="s">
        <v>30</v>
      </c>
      <c r="B580">
        <v>2018</v>
      </c>
      <c r="C580" s="27" t="s">
        <v>7</v>
      </c>
      <c r="D580" s="27" t="s">
        <v>17</v>
      </c>
      <c r="E580">
        <v>24.367557240839282</v>
      </c>
    </row>
    <row r="581" spans="1:5" x14ac:dyDescent="0.35">
      <c r="A581" s="27" t="s">
        <v>30</v>
      </c>
      <c r="B581">
        <v>2018</v>
      </c>
      <c r="C581" s="27" t="s">
        <v>7</v>
      </c>
      <c r="D581" s="27" t="s">
        <v>18</v>
      </c>
      <c r="E581">
        <v>311.06514014157938</v>
      </c>
    </row>
    <row r="582" spans="1:5" x14ac:dyDescent="0.35">
      <c r="A582" s="27" t="s">
        <v>30</v>
      </c>
      <c r="B582">
        <v>2018</v>
      </c>
      <c r="C582" s="27" t="s">
        <v>7</v>
      </c>
      <c r="D582" s="27" t="s">
        <v>19</v>
      </c>
      <c r="E582">
        <v>9857.2646656840097</v>
      </c>
    </row>
    <row r="583" spans="1:5" x14ac:dyDescent="0.35">
      <c r="A583" s="27" t="s">
        <v>30</v>
      </c>
      <c r="B583">
        <v>2018</v>
      </c>
      <c r="C583" s="27" t="s">
        <v>7</v>
      </c>
      <c r="D583" s="27" t="s">
        <v>20</v>
      </c>
      <c r="E583">
        <v>4850.9093400000002</v>
      </c>
    </row>
    <row r="584" spans="1:5" x14ac:dyDescent="0.35">
      <c r="A584" s="27" t="s">
        <v>30</v>
      </c>
      <c r="B584">
        <v>2018</v>
      </c>
      <c r="C584" s="27" t="s">
        <v>8</v>
      </c>
      <c r="D584" s="27" t="s">
        <v>13</v>
      </c>
      <c r="E584">
        <v>3478.619563200019</v>
      </c>
    </row>
    <row r="585" spans="1:5" x14ac:dyDescent="0.35">
      <c r="A585" s="27" t="s">
        <v>30</v>
      </c>
      <c r="B585">
        <v>2018</v>
      </c>
      <c r="C585" s="27" t="s">
        <v>9</v>
      </c>
      <c r="D585" s="27" t="s">
        <v>12</v>
      </c>
      <c r="E585">
        <v>4.703517888144737</v>
      </c>
    </row>
    <row r="586" spans="1:5" x14ac:dyDescent="0.35">
      <c r="A586" s="27" t="s">
        <v>30</v>
      </c>
      <c r="B586">
        <v>2018</v>
      </c>
      <c r="C586" s="27" t="s">
        <v>9</v>
      </c>
      <c r="D586" s="27" t="s">
        <v>13</v>
      </c>
      <c r="E586">
        <v>0</v>
      </c>
    </row>
    <row r="587" spans="1:5" x14ac:dyDescent="0.35">
      <c r="A587" s="27" t="s">
        <v>30</v>
      </c>
      <c r="B587">
        <v>2018</v>
      </c>
      <c r="C587" s="27" t="s">
        <v>9</v>
      </c>
      <c r="D587" s="27" t="s">
        <v>15</v>
      </c>
      <c r="E587">
        <v>5876.9458199999999</v>
      </c>
    </row>
    <row r="588" spans="1:5" x14ac:dyDescent="0.35">
      <c r="A588" s="27" t="s">
        <v>30</v>
      </c>
      <c r="B588">
        <v>2018</v>
      </c>
      <c r="C588" s="27" t="s">
        <v>9</v>
      </c>
      <c r="D588" s="27" t="s">
        <v>16</v>
      </c>
      <c r="E588">
        <v>42.452481623086861</v>
      </c>
    </row>
    <row r="589" spans="1:5" x14ac:dyDescent="0.35">
      <c r="A589" s="27" t="s">
        <v>30</v>
      </c>
      <c r="B589">
        <v>2018</v>
      </c>
      <c r="C589" s="27" t="s">
        <v>9</v>
      </c>
      <c r="D589" s="27" t="s">
        <v>20</v>
      </c>
      <c r="E589">
        <v>5289.2512299999999</v>
      </c>
    </row>
    <row r="590" spans="1:5" x14ac:dyDescent="0.35">
      <c r="A590" s="27" t="s">
        <v>30</v>
      </c>
      <c r="B590">
        <v>2018</v>
      </c>
      <c r="C590" s="27" t="s">
        <v>10</v>
      </c>
      <c r="D590" s="27" t="s">
        <v>12</v>
      </c>
      <c r="E590">
        <v>258.88097725255676</v>
      </c>
    </row>
    <row r="591" spans="1:5" x14ac:dyDescent="0.35">
      <c r="A591" s="27" t="s">
        <v>30</v>
      </c>
      <c r="B591">
        <v>2018</v>
      </c>
      <c r="C591" s="27" t="s">
        <v>10</v>
      </c>
      <c r="D591" s="27" t="s">
        <v>13</v>
      </c>
      <c r="E591">
        <v>17769.17709776164</v>
      </c>
    </row>
    <row r="592" spans="1:5" x14ac:dyDescent="0.35">
      <c r="A592" s="27" t="s">
        <v>30</v>
      </c>
      <c r="B592">
        <v>2018</v>
      </c>
      <c r="C592" s="27" t="s">
        <v>10</v>
      </c>
      <c r="D592" s="27" t="s">
        <v>17</v>
      </c>
      <c r="E592">
        <v>16255.358789834181</v>
      </c>
    </row>
    <row r="593" spans="1:5" x14ac:dyDescent="0.35">
      <c r="A593" s="27" t="s">
        <v>30</v>
      </c>
      <c r="B593">
        <v>2018</v>
      </c>
      <c r="C593" s="27" t="s">
        <v>10</v>
      </c>
      <c r="D593" s="27" t="s">
        <v>20</v>
      </c>
      <c r="E593">
        <v>11365.77752</v>
      </c>
    </row>
    <row r="594" spans="1:5" x14ac:dyDescent="0.35">
      <c r="A594" s="27" t="s">
        <v>30</v>
      </c>
      <c r="B594">
        <v>2018</v>
      </c>
      <c r="C594" s="27" t="s">
        <v>11</v>
      </c>
      <c r="D594" s="27" t="s">
        <v>12</v>
      </c>
      <c r="E594">
        <v>274.05423405134349</v>
      </c>
    </row>
    <row r="595" spans="1:5" x14ac:dyDescent="0.35">
      <c r="A595" s="27" t="s">
        <v>30</v>
      </c>
      <c r="B595">
        <v>2019</v>
      </c>
      <c r="C595" s="27" t="s">
        <v>5</v>
      </c>
      <c r="D595" s="27" t="s">
        <v>12</v>
      </c>
      <c r="E595">
        <v>0</v>
      </c>
    </row>
    <row r="596" spans="1:5" x14ac:dyDescent="0.35">
      <c r="A596" s="27" t="s">
        <v>30</v>
      </c>
      <c r="B596">
        <v>2019</v>
      </c>
      <c r="C596" s="27" t="s">
        <v>5</v>
      </c>
      <c r="D596" s="27" t="s">
        <v>13</v>
      </c>
      <c r="E596">
        <v>1060.3877580956955</v>
      </c>
    </row>
    <row r="597" spans="1:5" x14ac:dyDescent="0.35">
      <c r="A597" s="27" t="s">
        <v>30</v>
      </c>
      <c r="B597">
        <v>2019</v>
      </c>
      <c r="C597" s="27" t="s">
        <v>5</v>
      </c>
      <c r="D597" s="27" t="s">
        <v>15</v>
      </c>
      <c r="E597">
        <v>6559.7679200000002</v>
      </c>
    </row>
    <row r="598" spans="1:5" x14ac:dyDescent="0.35">
      <c r="A598" s="27" t="s">
        <v>30</v>
      </c>
      <c r="B598">
        <v>2019</v>
      </c>
      <c r="C598" s="27" t="s">
        <v>5</v>
      </c>
      <c r="D598" s="27" t="s">
        <v>16</v>
      </c>
      <c r="E598">
        <v>12.311701338877235</v>
      </c>
    </row>
    <row r="599" spans="1:5" x14ac:dyDescent="0.35">
      <c r="A599" s="27" t="s">
        <v>30</v>
      </c>
      <c r="B599">
        <v>2019</v>
      </c>
      <c r="C599" s="27" t="s">
        <v>5</v>
      </c>
      <c r="D599" s="27" t="s">
        <v>17</v>
      </c>
      <c r="E599">
        <v>926.31358122734264</v>
      </c>
    </row>
    <row r="600" spans="1:5" x14ac:dyDescent="0.35">
      <c r="A600" s="27" t="s">
        <v>30</v>
      </c>
      <c r="B600">
        <v>2019</v>
      </c>
      <c r="C600" s="27" t="s">
        <v>5</v>
      </c>
      <c r="D600" s="27" t="s">
        <v>20</v>
      </c>
      <c r="E600">
        <v>20128.368869999998</v>
      </c>
    </row>
    <row r="601" spans="1:5" x14ac:dyDescent="0.35">
      <c r="A601" s="27" t="s">
        <v>30</v>
      </c>
      <c r="B601">
        <v>2019</v>
      </c>
      <c r="C601" s="27" t="s">
        <v>6</v>
      </c>
      <c r="D601" s="27" t="s">
        <v>13</v>
      </c>
      <c r="E601">
        <v>0</v>
      </c>
    </row>
    <row r="602" spans="1:5" x14ac:dyDescent="0.35">
      <c r="A602" s="27" t="s">
        <v>30</v>
      </c>
      <c r="B602">
        <v>2019</v>
      </c>
      <c r="C602" s="27" t="s">
        <v>7</v>
      </c>
      <c r="D602" s="27" t="s">
        <v>12</v>
      </c>
      <c r="E602">
        <v>336.70429240215765</v>
      </c>
    </row>
    <row r="603" spans="1:5" x14ac:dyDescent="0.35">
      <c r="A603" s="27" t="s">
        <v>30</v>
      </c>
      <c r="B603">
        <v>2019</v>
      </c>
      <c r="C603" s="27" t="s">
        <v>7</v>
      </c>
      <c r="D603" s="27" t="s">
        <v>13</v>
      </c>
      <c r="E603">
        <v>38.48170503024393</v>
      </c>
    </row>
    <row r="604" spans="1:5" x14ac:dyDescent="0.35">
      <c r="A604" s="27" t="s">
        <v>30</v>
      </c>
      <c r="B604">
        <v>2019</v>
      </c>
      <c r="C604" s="27" t="s">
        <v>7</v>
      </c>
      <c r="D604" s="27" t="s">
        <v>14</v>
      </c>
      <c r="E604">
        <v>7713.0000000000009</v>
      </c>
    </row>
    <row r="605" spans="1:5" x14ac:dyDescent="0.35">
      <c r="A605" s="27" t="s">
        <v>30</v>
      </c>
      <c r="B605">
        <v>2019</v>
      </c>
      <c r="C605" s="27" t="s">
        <v>7</v>
      </c>
      <c r="D605" s="27" t="s">
        <v>15</v>
      </c>
      <c r="E605">
        <v>31745.577959999995</v>
      </c>
    </row>
    <row r="606" spans="1:5" x14ac:dyDescent="0.35">
      <c r="A606" s="27" t="s">
        <v>30</v>
      </c>
      <c r="B606">
        <v>2019</v>
      </c>
      <c r="C606" s="27" t="s">
        <v>7</v>
      </c>
      <c r="D606" s="27" t="s">
        <v>16</v>
      </c>
      <c r="E606">
        <v>747.58503557678341</v>
      </c>
    </row>
    <row r="607" spans="1:5" x14ac:dyDescent="0.35">
      <c r="A607" s="27" t="s">
        <v>30</v>
      </c>
      <c r="B607">
        <v>2019</v>
      </c>
      <c r="C607" s="27" t="s">
        <v>7</v>
      </c>
      <c r="D607" s="27" t="s">
        <v>17</v>
      </c>
      <c r="E607">
        <v>24.328307436688572</v>
      </c>
    </row>
    <row r="608" spans="1:5" x14ac:dyDescent="0.35">
      <c r="A608" s="27" t="s">
        <v>30</v>
      </c>
      <c r="B608">
        <v>2019</v>
      </c>
      <c r="C608" s="27" t="s">
        <v>7</v>
      </c>
      <c r="D608" s="27" t="s">
        <v>18</v>
      </c>
      <c r="E608">
        <v>350</v>
      </c>
    </row>
    <row r="609" spans="1:5" x14ac:dyDescent="0.35">
      <c r="A609" s="27" t="s">
        <v>30</v>
      </c>
      <c r="B609">
        <v>2019</v>
      </c>
      <c r="C609" s="27" t="s">
        <v>7</v>
      </c>
      <c r="D609" s="27" t="s">
        <v>19</v>
      </c>
      <c r="E609">
        <v>18372</v>
      </c>
    </row>
    <row r="610" spans="1:5" x14ac:dyDescent="0.35">
      <c r="A610" s="27" t="s">
        <v>30</v>
      </c>
      <c r="B610">
        <v>2019</v>
      </c>
      <c r="C610" s="27" t="s">
        <v>7</v>
      </c>
      <c r="D610" s="27" t="s">
        <v>20</v>
      </c>
      <c r="E610">
        <v>6559.7679200000002</v>
      </c>
    </row>
    <row r="611" spans="1:5" x14ac:dyDescent="0.35">
      <c r="A611" s="27" t="s">
        <v>30</v>
      </c>
      <c r="B611">
        <v>2019</v>
      </c>
      <c r="C611" s="27" t="s">
        <v>8</v>
      </c>
      <c r="D611" s="27" t="s">
        <v>13</v>
      </c>
      <c r="E611">
        <v>2145.8319084515815</v>
      </c>
    </row>
    <row r="612" spans="1:5" x14ac:dyDescent="0.35">
      <c r="A612" s="27" t="s">
        <v>30</v>
      </c>
      <c r="B612">
        <v>2019</v>
      </c>
      <c r="C612" s="27" t="s">
        <v>9</v>
      </c>
      <c r="D612" s="27" t="s">
        <v>12</v>
      </c>
      <c r="E612">
        <v>2.9949053367258691</v>
      </c>
    </row>
    <row r="613" spans="1:5" x14ac:dyDescent="0.35">
      <c r="A613" s="27" t="s">
        <v>30</v>
      </c>
      <c r="B613">
        <v>2019</v>
      </c>
      <c r="C613" s="27" t="s">
        <v>9</v>
      </c>
      <c r="D613" s="27" t="s">
        <v>13</v>
      </c>
      <c r="E613">
        <v>0</v>
      </c>
    </row>
    <row r="614" spans="1:5" x14ac:dyDescent="0.35">
      <c r="A614" s="27" t="s">
        <v>30</v>
      </c>
      <c r="B614">
        <v>2019</v>
      </c>
      <c r="C614" s="27" t="s">
        <v>9</v>
      </c>
      <c r="D614" s="27" t="s">
        <v>15</v>
      </c>
      <c r="E614">
        <v>7385.9794499999989</v>
      </c>
    </row>
    <row r="615" spans="1:5" x14ac:dyDescent="0.35">
      <c r="A615" s="27" t="s">
        <v>30</v>
      </c>
      <c r="B615">
        <v>2019</v>
      </c>
      <c r="C615" s="27" t="s">
        <v>9</v>
      </c>
      <c r="D615" s="27" t="s">
        <v>16</v>
      </c>
      <c r="E615">
        <v>224.83028998611184</v>
      </c>
    </row>
    <row r="616" spans="1:5" x14ac:dyDescent="0.35">
      <c r="A616" s="27" t="s">
        <v>30</v>
      </c>
      <c r="B616">
        <v>2019</v>
      </c>
      <c r="C616" s="27" t="s">
        <v>9</v>
      </c>
      <c r="D616" s="27" t="s">
        <v>20</v>
      </c>
      <c r="E616">
        <v>6647.3815100000002</v>
      </c>
    </row>
    <row r="617" spans="1:5" x14ac:dyDescent="0.35">
      <c r="A617" s="27" t="s">
        <v>30</v>
      </c>
      <c r="B617">
        <v>2019</v>
      </c>
      <c r="C617" s="27" t="s">
        <v>10</v>
      </c>
      <c r="D617" s="27" t="s">
        <v>12</v>
      </c>
      <c r="E617">
        <v>180.13405842496076</v>
      </c>
    </row>
    <row r="618" spans="1:5" x14ac:dyDescent="0.35">
      <c r="A618" s="27" t="s">
        <v>30</v>
      </c>
      <c r="B618">
        <v>2019</v>
      </c>
      <c r="C618" s="27" t="s">
        <v>10</v>
      </c>
      <c r="D618" s="27" t="s">
        <v>13</v>
      </c>
      <c r="E618">
        <v>27039.298628422483</v>
      </c>
    </row>
    <row r="619" spans="1:5" x14ac:dyDescent="0.35">
      <c r="A619" s="27" t="s">
        <v>30</v>
      </c>
      <c r="B619">
        <v>2019</v>
      </c>
      <c r="C619" s="27" t="s">
        <v>10</v>
      </c>
      <c r="D619" s="27" t="s">
        <v>17</v>
      </c>
      <c r="E619">
        <v>16225.358111335971</v>
      </c>
    </row>
    <row r="620" spans="1:5" x14ac:dyDescent="0.35">
      <c r="A620" s="27" t="s">
        <v>30</v>
      </c>
      <c r="B620">
        <v>2019</v>
      </c>
      <c r="C620" s="27" t="s">
        <v>10</v>
      </c>
      <c r="D620" s="27" t="s">
        <v>20</v>
      </c>
      <c r="E620">
        <v>12355.80704</v>
      </c>
    </row>
    <row r="621" spans="1:5" x14ac:dyDescent="0.35">
      <c r="A621" s="27" t="s">
        <v>30</v>
      </c>
      <c r="B621">
        <v>2019</v>
      </c>
      <c r="C621" s="27" t="s">
        <v>11</v>
      </c>
      <c r="D621" s="27" t="s">
        <v>12</v>
      </c>
      <c r="E621">
        <v>161.78293066139523</v>
      </c>
    </row>
    <row r="622" spans="1:5" x14ac:dyDescent="0.35">
      <c r="A622" s="27" t="s">
        <v>31</v>
      </c>
      <c r="B622">
        <v>2018</v>
      </c>
      <c r="C622" s="27" t="s">
        <v>5</v>
      </c>
      <c r="D622" s="27" t="s">
        <v>12</v>
      </c>
      <c r="E622">
        <v>0</v>
      </c>
    </row>
    <row r="623" spans="1:5" x14ac:dyDescent="0.35">
      <c r="A623" s="27" t="s">
        <v>31</v>
      </c>
      <c r="B623">
        <v>2018</v>
      </c>
      <c r="C623" s="27" t="s">
        <v>5</v>
      </c>
      <c r="D623" s="27" t="s">
        <v>13</v>
      </c>
      <c r="E623">
        <v>2822.1275271661652</v>
      </c>
    </row>
    <row r="624" spans="1:5" x14ac:dyDescent="0.35">
      <c r="A624" s="27" t="s">
        <v>31</v>
      </c>
      <c r="B624">
        <v>2018</v>
      </c>
      <c r="C624" s="27" t="s">
        <v>5</v>
      </c>
      <c r="D624" s="27" t="s">
        <v>15</v>
      </c>
      <c r="E624">
        <v>351154.48658000003</v>
      </c>
    </row>
    <row r="625" spans="1:5" x14ac:dyDescent="0.35">
      <c r="A625" s="27" t="s">
        <v>31</v>
      </c>
      <c r="B625">
        <v>2018</v>
      </c>
      <c r="C625" s="27" t="s">
        <v>5</v>
      </c>
      <c r="D625" s="27" t="s">
        <v>16</v>
      </c>
      <c r="E625">
        <v>10235.704868789244</v>
      </c>
    </row>
    <row r="626" spans="1:5" x14ac:dyDescent="0.35">
      <c r="A626" s="27" t="s">
        <v>31</v>
      </c>
      <c r="B626">
        <v>2018</v>
      </c>
      <c r="C626" s="27" t="s">
        <v>5</v>
      </c>
      <c r="D626" s="27" t="s">
        <v>17</v>
      </c>
      <c r="E626">
        <v>1697.2684703495236</v>
      </c>
    </row>
    <row r="627" spans="1:5" x14ac:dyDescent="0.35">
      <c r="A627" s="27" t="s">
        <v>31</v>
      </c>
      <c r="B627">
        <v>2018</v>
      </c>
      <c r="C627" s="27" t="s">
        <v>5</v>
      </c>
      <c r="D627" s="27" t="s">
        <v>20</v>
      </c>
      <c r="E627">
        <v>349429.97636000003</v>
      </c>
    </row>
    <row r="628" spans="1:5" x14ac:dyDescent="0.35">
      <c r="A628" s="27" t="s">
        <v>31</v>
      </c>
      <c r="B628">
        <v>2018</v>
      </c>
      <c r="C628" s="27" t="s">
        <v>6</v>
      </c>
      <c r="D628" s="27" t="s">
        <v>12</v>
      </c>
      <c r="E628">
        <v>2.5954518314235279E-2</v>
      </c>
    </row>
    <row r="629" spans="1:5" x14ac:dyDescent="0.35">
      <c r="A629" s="27" t="s">
        <v>31</v>
      </c>
      <c r="B629">
        <v>2018</v>
      </c>
      <c r="C629" s="27" t="s">
        <v>6</v>
      </c>
      <c r="D629" s="27" t="s">
        <v>13</v>
      </c>
      <c r="E629">
        <v>364.84435469066227</v>
      </c>
    </row>
    <row r="630" spans="1:5" x14ac:dyDescent="0.35">
      <c r="A630" s="27" t="s">
        <v>31</v>
      </c>
      <c r="B630">
        <v>2018</v>
      </c>
      <c r="C630" s="27" t="s">
        <v>6</v>
      </c>
      <c r="D630" s="27" t="s">
        <v>16</v>
      </c>
      <c r="E630">
        <v>45.637497133248239</v>
      </c>
    </row>
    <row r="631" spans="1:5" x14ac:dyDescent="0.35">
      <c r="A631" s="27" t="s">
        <v>31</v>
      </c>
      <c r="B631">
        <v>2018</v>
      </c>
      <c r="C631" s="27" t="s">
        <v>6</v>
      </c>
      <c r="D631" s="27" t="s">
        <v>17</v>
      </c>
      <c r="E631">
        <v>263.51400982016168</v>
      </c>
    </row>
    <row r="632" spans="1:5" x14ac:dyDescent="0.35">
      <c r="A632" s="27" t="s">
        <v>31</v>
      </c>
      <c r="B632">
        <v>2018</v>
      </c>
      <c r="C632" s="27" t="s">
        <v>7</v>
      </c>
      <c r="D632" s="27" t="s">
        <v>12</v>
      </c>
      <c r="E632">
        <v>314.85943115409111</v>
      </c>
    </row>
    <row r="633" spans="1:5" x14ac:dyDescent="0.35">
      <c r="A633" s="27" t="s">
        <v>31</v>
      </c>
      <c r="B633">
        <v>2018</v>
      </c>
      <c r="C633" s="27" t="s">
        <v>7</v>
      </c>
      <c r="D633" s="27" t="s">
        <v>13</v>
      </c>
      <c r="E633">
        <v>1260.6881573665721</v>
      </c>
    </row>
    <row r="634" spans="1:5" x14ac:dyDescent="0.35">
      <c r="A634" s="27" t="s">
        <v>31</v>
      </c>
      <c r="B634">
        <v>2018</v>
      </c>
      <c r="C634" s="27" t="s">
        <v>7</v>
      </c>
      <c r="D634" s="27" t="s">
        <v>14</v>
      </c>
      <c r="E634">
        <v>0</v>
      </c>
    </row>
    <row r="635" spans="1:5" x14ac:dyDescent="0.35">
      <c r="A635" s="27" t="s">
        <v>31</v>
      </c>
      <c r="B635">
        <v>2018</v>
      </c>
      <c r="C635" s="27" t="s">
        <v>7</v>
      </c>
      <c r="D635" s="27" t="s">
        <v>15</v>
      </c>
      <c r="E635">
        <v>470311.12673000008</v>
      </c>
    </row>
    <row r="636" spans="1:5" x14ac:dyDescent="0.35">
      <c r="A636" s="27" t="s">
        <v>31</v>
      </c>
      <c r="B636">
        <v>2018</v>
      </c>
      <c r="C636" s="27" t="s">
        <v>7</v>
      </c>
      <c r="D636" s="27" t="s">
        <v>16</v>
      </c>
      <c r="E636">
        <v>12628.986592783669</v>
      </c>
    </row>
    <row r="637" spans="1:5" x14ac:dyDescent="0.35">
      <c r="A637" s="27" t="s">
        <v>31</v>
      </c>
      <c r="B637">
        <v>2018</v>
      </c>
      <c r="C637" s="27" t="s">
        <v>7</v>
      </c>
      <c r="D637" s="27" t="s">
        <v>17</v>
      </c>
      <c r="E637">
        <v>719.72534678039699</v>
      </c>
    </row>
    <row r="638" spans="1:5" x14ac:dyDescent="0.35">
      <c r="A638" s="27" t="s">
        <v>31</v>
      </c>
      <c r="B638">
        <v>2018</v>
      </c>
      <c r="C638" s="27" t="s">
        <v>7</v>
      </c>
      <c r="D638" s="27" t="s">
        <v>18</v>
      </c>
      <c r="E638">
        <v>130821.88116</v>
      </c>
    </row>
    <row r="639" spans="1:5" x14ac:dyDescent="0.35">
      <c r="A639" s="27" t="s">
        <v>31</v>
      </c>
      <c r="B639">
        <v>2018</v>
      </c>
      <c r="C639" s="27" t="s">
        <v>7</v>
      </c>
      <c r="D639" s="27" t="s">
        <v>19</v>
      </c>
      <c r="E639">
        <v>82771.677259999997</v>
      </c>
    </row>
    <row r="640" spans="1:5" x14ac:dyDescent="0.35">
      <c r="A640" s="27" t="s">
        <v>31</v>
      </c>
      <c r="B640">
        <v>2018</v>
      </c>
      <c r="C640" s="27" t="s">
        <v>7</v>
      </c>
      <c r="D640" s="27" t="s">
        <v>20</v>
      </c>
      <c r="E640">
        <v>351154.48658000003</v>
      </c>
    </row>
    <row r="641" spans="1:5" x14ac:dyDescent="0.35">
      <c r="A641" s="27" t="s">
        <v>31</v>
      </c>
      <c r="B641">
        <v>2018</v>
      </c>
      <c r="C641" s="27" t="s">
        <v>8</v>
      </c>
      <c r="D641" s="27" t="s">
        <v>13</v>
      </c>
      <c r="E641">
        <v>845.02617726942503</v>
      </c>
    </row>
    <row r="642" spans="1:5" x14ac:dyDescent="0.35">
      <c r="A642" s="27" t="s">
        <v>31</v>
      </c>
      <c r="B642">
        <v>2018</v>
      </c>
      <c r="C642" s="27" t="s">
        <v>9</v>
      </c>
      <c r="D642" s="27" t="s">
        <v>12</v>
      </c>
      <c r="E642">
        <v>1.6969231745240521</v>
      </c>
    </row>
    <row r="643" spans="1:5" x14ac:dyDescent="0.35">
      <c r="A643" s="27" t="s">
        <v>31</v>
      </c>
      <c r="B643">
        <v>2018</v>
      </c>
      <c r="C643" s="27" t="s">
        <v>9</v>
      </c>
      <c r="D643" s="27" t="s">
        <v>13</v>
      </c>
      <c r="E643">
        <v>0</v>
      </c>
    </row>
    <row r="644" spans="1:5" x14ac:dyDescent="0.35">
      <c r="A644" s="27" t="s">
        <v>31</v>
      </c>
      <c r="B644">
        <v>2018</v>
      </c>
      <c r="C644" s="27" t="s">
        <v>9</v>
      </c>
      <c r="D644" s="27" t="s">
        <v>15</v>
      </c>
      <c r="E644">
        <v>45117.041350000007</v>
      </c>
    </row>
    <row r="645" spans="1:5" x14ac:dyDescent="0.35">
      <c r="A645" s="27" t="s">
        <v>31</v>
      </c>
      <c r="B645">
        <v>2018</v>
      </c>
      <c r="C645" s="27" t="s">
        <v>9</v>
      </c>
      <c r="D645" s="27" t="s">
        <v>16</v>
      </c>
      <c r="E645">
        <v>5316.7227079604527</v>
      </c>
    </row>
    <row r="646" spans="1:5" x14ac:dyDescent="0.35">
      <c r="A646" s="27" t="s">
        <v>31</v>
      </c>
      <c r="B646">
        <v>2018</v>
      </c>
      <c r="C646" s="27" t="s">
        <v>9</v>
      </c>
      <c r="D646" s="27" t="s">
        <v>20</v>
      </c>
      <c r="E646">
        <v>40605.337189999998</v>
      </c>
    </row>
    <row r="647" spans="1:5" x14ac:dyDescent="0.35">
      <c r="A647" s="27" t="s">
        <v>31</v>
      </c>
      <c r="B647">
        <v>2018</v>
      </c>
      <c r="C647" s="27" t="s">
        <v>10</v>
      </c>
      <c r="D647" s="27" t="s">
        <v>12</v>
      </c>
      <c r="E647">
        <v>383.17212526180356</v>
      </c>
    </row>
    <row r="648" spans="1:5" x14ac:dyDescent="0.35">
      <c r="A648" s="27" t="s">
        <v>31</v>
      </c>
      <c r="B648">
        <v>2018</v>
      </c>
      <c r="C648" s="27" t="s">
        <v>10</v>
      </c>
      <c r="D648" s="27" t="s">
        <v>13</v>
      </c>
      <c r="E648">
        <v>443093.59597454837</v>
      </c>
    </row>
    <row r="649" spans="1:5" x14ac:dyDescent="0.35">
      <c r="A649" s="27" t="s">
        <v>31</v>
      </c>
      <c r="B649">
        <v>2018</v>
      </c>
      <c r="C649" s="27" t="s">
        <v>10</v>
      </c>
      <c r="D649" s="27" t="s">
        <v>17</v>
      </c>
      <c r="E649">
        <v>247964.17072827517</v>
      </c>
    </row>
    <row r="650" spans="1:5" x14ac:dyDescent="0.35">
      <c r="A650" s="27" t="s">
        <v>31</v>
      </c>
      <c r="B650">
        <v>2018</v>
      </c>
      <c r="C650" s="27" t="s">
        <v>10</v>
      </c>
      <c r="D650" s="27" t="s">
        <v>20</v>
      </c>
      <c r="E650">
        <v>125392.85449</v>
      </c>
    </row>
    <row r="651" spans="1:5" x14ac:dyDescent="0.35">
      <c r="A651" s="27" t="s">
        <v>31</v>
      </c>
      <c r="B651">
        <v>2018</v>
      </c>
      <c r="C651" s="27" t="s">
        <v>11</v>
      </c>
      <c r="D651" s="27" t="s">
        <v>12</v>
      </c>
      <c r="E651">
        <v>12168.150018270357</v>
      </c>
    </row>
    <row r="652" spans="1:5" x14ac:dyDescent="0.35">
      <c r="A652" s="27" t="s">
        <v>31</v>
      </c>
      <c r="B652">
        <v>2019</v>
      </c>
      <c r="C652" s="27" t="s">
        <v>5</v>
      </c>
      <c r="D652" s="27" t="s">
        <v>12</v>
      </c>
      <c r="E652">
        <v>0</v>
      </c>
    </row>
    <row r="653" spans="1:5" x14ac:dyDescent="0.35">
      <c r="A653" s="27" t="s">
        <v>31</v>
      </c>
      <c r="B653">
        <v>2019</v>
      </c>
      <c r="C653" s="27" t="s">
        <v>5</v>
      </c>
      <c r="D653" s="27" t="s">
        <v>13</v>
      </c>
      <c r="E653">
        <v>2040.42506026057</v>
      </c>
    </row>
    <row r="654" spans="1:5" x14ac:dyDescent="0.35">
      <c r="A654" s="27" t="s">
        <v>31</v>
      </c>
      <c r="B654">
        <v>2019</v>
      </c>
      <c r="C654" s="27" t="s">
        <v>5</v>
      </c>
      <c r="D654" s="27" t="s">
        <v>15</v>
      </c>
      <c r="E654">
        <v>340714.64650000003</v>
      </c>
    </row>
    <row r="655" spans="1:5" x14ac:dyDescent="0.35">
      <c r="A655" s="27" t="s">
        <v>31</v>
      </c>
      <c r="B655">
        <v>2019</v>
      </c>
      <c r="C655" s="27" t="s">
        <v>5</v>
      </c>
      <c r="D655" s="27" t="s">
        <v>16</v>
      </c>
      <c r="E655">
        <v>9855.3865866575852</v>
      </c>
    </row>
    <row r="656" spans="1:5" x14ac:dyDescent="0.35">
      <c r="A656" s="27" t="s">
        <v>31</v>
      </c>
      <c r="B656">
        <v>2019</v>
      </c>
      <c r="C656" s="27" t="s">
        <v>5</v>
      </c>
      <c r="D656" s="27" t="s">
        <v>17</v>
      </c>
      <c r="E656">
        <v>1533.1207073328526</v>
      </c>
    </row>
    <row r="657" spans="1:5" x14ac:dyDescent="0.35">
      <c r="A657" s="27" t="s">
        <v>31</v>
      </c>
      <c r="B657">
        <v>2019</v>
      </c>
      <c r="C657" s="27" t="s">
        <v>5</v>
      </c>
      <c r="D657" s="27" t="s">
        <v>20</v>
      </c>
      <c r="E657">
        <v>344096.69798</v>
      </c>
    </row>
    <row r="658" spans="1:5" x14ac:dyDescent="0.35">
      <c r="A658" s="27" t="s">
        <v>31</v>
      </c>
      <c r="B658">
        <v>2019</v>
      </c>
      <c r="C658" s="27" t="s">
        <v>6</v>
      </c>
      <c r="D658" s="27" t="s">
        <v>12</v>
      </c>
      <c r="E658">
        <v>2.5888549346230711E-2</v>
      </c>
    </row>
    <row r="659" spans="1:5" x14ac:dyDescent="0.35">
      <c r="A659" s="27" t="s">
        <v>31</v>
      </c>
      <c r="B659">
        <v>2019</v>
      </c>
      <c r="C659" s="27" t="s">
        <v>6</v>
      </c>
      <c r="D659" s="27" t="s">
        <v>13</v>
      </c>
      <c r="E659">
        <v>125.27939084166385</v>
      </c>
    </row>
    <row r="660" spans="1:5" x14ac:dyDescent="0.35">
      <c r="A660" s="27" t="s">
        <v>31</v>
      </c>
      <c r="B660">
        <v>2019</v>
      </c>
      <c r="C660" s="27" t="s">
        <v>6</v>
      </c>
      <c r="D660" s="27" t="s">
        <v>16</v>
      </c>
      <c r="E660">
        <v>45.817542058464284</v>
      </c>
    </row>
    <row r="661" spans="1:5" x14ac:dyDescent="0.35">
      <c r="A661" s="27" t="s">
        <v>31</v>
      </c>
      <c r="B661">
        <v>2019</v>
      </c>
      <c r="C661" s="27" t="s">
        <v>6</v>
      </c>
      <c r="D661" s="27" t="s">
        <v>17</v>
      </c>
      <c r="E661">
        <v>216.18635646131941</v>
      </c>
    </row>
    <row r="662" spans="1:5" x14ac:dyDescent="0.35">
      <c r="A662" s="27" t="s">
        <v>31</v>
      </c>
      <c r="B662">
        <v>2019</v>
      </c>
      <c r="C662" s="27" t="s">
        <v>7</v>
      </c>
      <c r="D662" s="27" t="s">
        <v>12</v>
      </c>
      <c r="E662">
        <v>261.77408644988634</v>
      </c>
    </row>
    <row r="663" spans="1:5" x14ac:dyDescent="0.35">
      <c r="A663" s="27" t="s">
        <v>31</v>
      </c>
      <c r="B663">
        <v>2019</v>
      </c>
      <c r="C663" s="27" t="s">
        <v>7</v>
      </c>
      <c r="D663" s="27" t="s">
        <v>13</v>
      </c>
      <c r="E663">
        <v>995.52626869396329</v>
      </c>
    </row>
    <row r="664" spans="1:5" x14ac:dyDescent="0.35">
      <c r="A664" s="27" t="s">
        <v>31</v>
      </c>
      <c r="B664">
        <v>2019</v>
      </c>
      <c r="C664" s="27" t="s">
        <v>7</v>
      </c>
      <c r="D664" s="27" t="s">
        <v>14</v>
      </c>
      <c r="E664">
        <v>0</v>
      </c>
    </row>
    <row r="665" spans="1:5" x14ac:dyDescent="0.35">
      <c r="A665" s="27" t="s">
        <v>31</v>
      </c>
      <c r="B665">
        <v>2019</v>
      </c>
      <c r="C665" s="27" t="s">
        <v>7</v>
      </c>
      <c r="D665" s="27" t="s">
        <v>15</v>
      </c>
      <c r="E665">
        <v>435076.46841999993</v>
      </c>
    </row>
    <row r="666" spans="1:5" x14ac:dyDescent="0.35">
      <c r="A666" s="27" t="s">
        <v>31</v>
      </c>
      <c r="B666">
        <v>2019</v>
      </c>
      <c r="C666" s="27" t="s">
        <v>7</v>
      </c>
      <c r="D666" s="27" t="s">
        <v>16</v>
      </c>
      <c r="E666">
        <v>12065.704524475312</v>
      </c>
    </row>
    <row r="667" spans="1:5" x14ac:dyDescent="0.35">
      <c r="A667" s="27" t="s">
        <v>31</v>
      </c>
      <c r="B667">
        <v>2019</v>
      </c>
      <c r="C667" s="27" t="s">
        <v>7</v>
      </c>
      <c r="D667" s="27" t="s">
        <v>17</v>
      </c>
      <c r="E667">
        <v>666.6762068533003</v>
      </c>
    </row>
    <row r="668" spans="1:5" x14ac:dyDescent="0.35">
      <c r="A668" s="27" t="s">
        <v>31</v>
      </c>
      <c r="B668">
        <v>2019</v>
      </c>
      <c r="C668" s="27" t="s">
        <v>7</v>
      </c>
      <c r="D668" s="27" t="s">
        <v>18</v>
      </c>
      <c r="E668">
        <v>119977.79498000001</v>
      </c>
    </row>
    <row r="669" spans="1:5" x14ac:dyDescent="0.35">
      <c r="A669" s="27" t="s">
        <v>31</v>
      </c>
      <c r="B669">
        <v>2019</v>
      </c>
      <c r="C669" s="27" t="s">
        <v>7</v>
      </c>
      <c r="D669" s="27" t="s">
        <v>19</v>
      </c>
      <c r="E669">
        <v>56258.975170000005</v>
      </c>
    </row>
    <row r="670" spans="1:5" x14ac:dyDescent="0.35">
      <c r="A670" s="27" t="s">
        <v>31</v>
      </c>
      <c r="B670">
        <v>2019</v>
      </c>
      <c r="C670" s="27" t="s">
        <v>7</v>
      </c>
      <c r="D670" s="27" t="s">
        <v>20</v>
      </c>
      <c r="E670">
        <v>340714.64650000003</v>
      </c>
    </row>
    <row r="671" spans="1:5" x14ac:dyDescent="0.35">
      <c r="A671" s="27" t="s">
        <v>31</v>
      </c>
      <c r="B671">
        <v>2019</v>
      </c>
      <c r="C671" s="27" t="s">
        <v>8</v>
      </c>
      <c r="D671" s="27" t="s">
        <v>13</v>
      </c>
      <c r="E671">
        <v>240.15746063041104</v>
      </c>
    </row>
    <row r="672" spans="1:5" x14ac:dyDescent="0.35">
      <c r="A672" s="27" t="s">
        <v>31</v>
      </c>
      <c r="B672">
        <v>2019</v>
      </c>
      <c r="C672" s="27" t="s">
        <v>9</v>
      </c>
      <c r="D672" s="27" t="s">
        <v>12</v>
      </c>
      <c r="E672">
        <v>1.6925913646631698</v>
      </c>
    </row>
    <row r="673" spans="1:5" x14ac:dyDescent="0.35">
      <c r="A673" s="27" t="s">
        <v>31</v>
      </c>
      <c r="B673">
        <v>2019</v>
      </c>
      <c r="C673" s="27" t="s">
        <v>9</v>
      </c>
      <c r="D673" s="27" t="s">
        <v>13</v>
      </c>
      <c r="E673">
        <v>0</v>
      </c>
    </row>
    <row r="674" spans="1:5" x14ac:dyDescent="0.35">
      <c r="A674" s="27" t="s">
        <v>31</v>
      </c>
      <c r="B674">
        <v>2019</v>
      </c>
      <c r="C674" s="27" t="s">
        <v>9</v>
      </c>
      <c r="D674" s="27" t="s">
        <v>15</v>
      </c>
      <c r="E674">
        <v>30836.73906</v>
      </c>
    </row>
    <row r="675" spans="1:5" x14ac:dyDescent="0.35">
      <c r="A675" s="27" t="s">
        <v>31</v>
      </c>
      <c r="B675">
        <v>2019</v>
      </c>
      <c r="C675" s="27" t="s">
        <v>9</v>
      </c>
      <c r="D675" s="27" t="s">
        <v>16</v>
      </c>
      <c r="E675">
        <v>5299.6913931527506</v>
      </c>
    </row>
    <row r="676" spans="1:5" x14ac:dyDescent="0.35">
      <c r="A676" s="27" t="s">
        <v>31</v>
      </c>
      <c r="B676">
        <v>2019</v>
      </c>
      <c r="C676" s="27" t="s">
        <v>9</v>
      </c>
      <c r="D676" s="27" t="s">
        <v>20</v>
      </c>
      <c r="E676">
        <v>27753.065159999998</v>
      </c>
    </row>
    <row r="677" spans="1:5" x14ac:dyDescent="0.35">
      <c r="A677" s="27" t="s">
        <v>31</v>
      </c>
      <c r="B677">
        <v>2019</v>
      </c>
      <c r="C677" s="27" t="s">
        <v>10</v>
      </c>
      <c r="D677" s="27" t="s">
        <v>12</v>
      </c>
      <c r="E677">
        <v>429.9292015188451</v>
      </c>
    </row>
    <row r="678" spans="1:5" x14ac:dyDescent="0.35">
      <c r="A678" s="27" t="s">
        <v>31</v>
      </c>
      <c r="B678">
        <v>2019</v>
      </c>
      <c r="C678" s="27" t="s">
        <v>10</v>
      </c>
      <c r="D678" s="27" t="s">
        <v>13</v>
      </c>
      <c r="E678">
        <v>343199.04203889502</v>
      </c>
    </row>
    <row r="679" spans="1:5" x14ac:dyDescent="0.35">
      <c r="A679" s="27" t="s">
        <v>31</v>
      </c>
      <c r="B679">
        <v>2019</v>
      </c>
      <c r="C679" s="27" t="s">
        <v>10</v>
      </c>
      <c r="D679" s="27" t="s">
        <v>17</v>
      </c>
      <c r="E679">
        <v>225371.29749168752</v>
      </c>
    </row>
    <row r="680" spans="1:5" x14ac:dyDescent="0.35">
      <c r="A680" s="27" t="s">
        <v>31</v>
      </c>
      <c r="B680">
        <v>2019</v>
      </c>
      <c r="C680" s="27" t="s">
        <v>10</v>
      </c>
      <c r="D680" s="27" t="s">
        <v>20</v>
      </c>
      <c r="E680">
        <v>94063.444329999998</v>
      </c>
    </row>
    <row r="681" spans="1:5" x14ac:dyDescent="0.35">
      <c r="A681" s="27" t="s">
        <v>31</v>
      </c>
      <c r="B681">
        <v>2019</v>
      </c>
      <c r="C681" s="27" t="s">
        <v>11</v>
      </c>
      <c r="D681" s="27" t="s">
        <v>12</v>
      </c>
      <c r="E681">
        <v>11424.074240683954</v>
      </c>
    </row>
    <row r="682" spans="1:5" x14ac:dyDescent="0.35">
      <c r="A682" s="27" t="s">
        <v>32</v>
      </c>
      <c r="B682">
        <v>2018</v>
      </c>
      <c r="C682" s="27" t="s">
        <v>5</v>
      </c>
      <c r="D682" s="27" t="s">
        <v>12</v>
      </c>
      <c r="E682">
        <v>0</v>
      </c>
    </row>
    <row r="683" spans="1:5" x14ac:dyDescent="0.35">
      <c r="A683" s="27" t="s">
        <v>32</v>
      </c>
      <c r="B683">
        <v>2018</v>
      </c>
      <c r="C683" s="27" t="s">
        <v>5</v>
      </c>
      <c r="D683" s="27" t="s">
        <v>13</v>
      </c>
      <c r="E683">
        <v>12598.847139152778</v>
      </c>
    </row>
    <row r="684" spans="1:5" x14ac:dyDescent="0.35">
      <c r="A684" s="27" t="s">
        <v>32</v>
      </c>
      <c r="B684">
        <v>2018</v>
      </c>
      <c r="C684" s="27" t="s">
        <v>5</v>
      </c>
      <c r="D684" s="27" t="s">
        <v>15</v>
      </c>
      <c r="E684">
        <v>251178.56719999999</v>
      </c>
    </row>
    <row r="685" spans="1:5" x14ac:dyDescent="0.35">
      <c r="A685" s="27" t="s">
        <v>32</v>
      </c>
      <c r="B685">
        <v>2018</v>
      </c>
      <c r="C685" s="27" t="s">
        <v>5</v>
      </c>
      <c r="D685" s="27" t="s">
        <v>16</v>
      </c>
      <c r="E685">
        <v>288.90162563671151</v>
      </c>
    </row>
    <row r="686" spans="1:5" x14ac:dyDescent="0.35">
      <c r="A686" s="27" t="s">
        <v>32</v>
      </c>
      <c r="B686">
        <v>2018</v>
      </c>
      <c r="C686" s="27" t="s">
        <v>5</v>
      </c>
      <c r="D686" s="27" t="s">
        <v>17</v>
      </c>
      <c r="E686">
        <v>9515.1621147982278</v>
      </c>
    </row>
    <row r="687" spans="1:5" x14ac:dyDescent="0.35">
      <c r="A687" s="27" t="s">
        <v>32</v>
      </c>
      <c r="B687">
        <v>2018</v>
      </c>
      <c r="C687" s="27" t="s">
        <v>5</v>
      </c>
      <c r="D687" s="27" t="s">
        <v>20</v>
      </c>
      <c r="E687">
        <v>253853.00060000003</v>
      </c>
    </row>
    <row r="688" spans="1:5" x14ac:dyDescent="0.35">
      <c r="A688" s="27" t="s">
        <v>32</v>
      </c>
      <c r="B688">
        <v>2018</v>
      </c>
      <c r="C688" s="27" t="s">
        <v>6</v>
      </c>
      <c r="D688" s="27" t="s">
        <v>12</v>
      </c>
      <c r="E688">
        <v>0.89407475776992118</v>
      </c>
    </row>
    <row r="689" spans="1:5" x14ac:dyDescent="0.35">
      <c r="A689" s="27" t="s">
        <v>32</v>
      </c>
      <c r="B689">
        <v>2018</v>
      </c>
      <c r="C689" s="27" t="s">
        <v>6</v>
      </c>
      <c r="D689" s="27" t="s">
        <v>13</v>
      </c>
      <c r="E689">
        <v>382.14427560169776</v>
      </c>
    </row>
    <row r="690" spans="1:5" x14ac:dyDescent="0.35">
      <c r="A690" s="27" t="s">
        <v>32</v>
      </c>
      <c r="B690">
        <v>2018</v>
      </c>
      <c r="C690" s="27" t="s">
        <v>6</v>
      </c>
      <c r="D690" s="27" t="s">
        <v>16</v>
      </c>
      <c r="E690">
        <v>48.589511554466611</v>
      </c>
    </row>
    <row r="691" spans="1:5" x14ac:dyDescent="0.35">
      <c r="A691" s="27" t="s">
        <v>32</v>
      </c>
      <c r="B691">
        <v>2018</v>
      </c>
      <c r="C691" s="27" t="s">
        <v>6</v>
      </c>
      <c r="D691" s="27" t="s">
        <v>17</v>
      </c>
      <c r="E691">
        <v>243.53119419033123</v>
      </c>
    </row>
    <row r="692" spans="1:5" x14ac:dyDescent="0.35">
      <c r="A692" s="27" t="s">
        <v>32</v>
      </c>
      <c r="B692">
        <v>2018</v>
      </c>
      <c r="C692" s="27" t="s">
        <v>6</v>
      </c>
      <c r="D692" s="27" t="s">
        <v>20</v>
      </c>
      <c r="E692">
        <v>6078.09512</v>
      </c>
    </row>
    <row r="693" spans="1:5" x14ac:dyDescent="0.35">
      <c r="A693" s="27" t="s">
        <v>32</v>
      </c>
      <c r="B693">
        <v>2018</v>
      </c>
      <c r="C693" s="27" t="s">
        <v>7</v>
      </c>
      <c r="D693" s="27" t="s">
        <v>12</v>
      </c>
      <c r="E693">
        <v>2796.2043960789888</v>
      </c>
    </row>
    <row r="694" spans="1:5" x14ac:dyDescent="0.35">
      <c r="A694" s="27" t="s">
        <v>32</v>
      </c>
      <c r="B694">
        <v>2018</v>
      </c>
      <c r="C694" s="27" t="s">
        <v>7</v>
      </c>
      <c r="D694" s="27" t="s">
        <v>13</v>
      </c>
      <c r="E694">
        <v>266.23769059940986</v>
      </c>
    </row>
    <row r="695" spans="1:5" x14ac:dyDescent="0.35">
      <c r="A695" s="27" t="s">
        <v>32</v>
      </c>
      <c r="B695">
        <v>2018</v>
      </c>
      <c r="C695" s="27" t="s">
        <v>7</v>
      </c>
      <c r="D695" s="27" t="s">
        <v>14</v>
      </c>
      <c r="E695">
        <v>4090.9999999999995</v>
      </c>
    </row>
    <row r="696" spans="1:5" x14ac:dyDescent="0.35">
      <c r="A696" s="27" t="s">
        <v>32</v>
      </c>
      <c r="B696">
        <v>2018</v>
      </c>
      <c r="C696" s="27" t="s">
        <v>7</v>
      </c>
      <c r="D696" s="27" t="s">
        <v>15</v>
      </c>
      <c r="E696">
        <v>356363.16144</v>
      </c>
    </row>
    <row r="697" spans="1:5" x14ac:dyDescent="0.35">
      <c r="A697" s="27" t="s">
        <v>32</v>
      </c>
      <c r="B697">
        <v>2018</v>
      </c>
      <c r="C697" s="27" t="s">
        <v>7</v>
      </c>
      <c r="D697" s="27" t="s">
        <v>16</v>
      </c>
      <c r="E697">
        <v>3298.7782181816428</v>
      </c>
    </row>
    <row r="698" spans="1:5" x14ac:dyDescent="0.35">
      <c r="A698" s="27" t="s">
        <v>32</v>
      </c>
      <c r="B698">
        <v>2018</v>
      </c>
      <c r="C698" s="27" t="s">
        <v>7</v>
      </c>
      <c r="D698" s="27" t="s">
        <v>17</v>
      </c>
      <c r="E698">
        <v>180.43526893348425</v>
      </c>
    </row>
    <row r="699" spans="1:5" x14ac:dyDescent="0.35">
      <c r="A699" s="27" t="s">
        <v>32</v>
      </c>
      <c r="B699">
        <v>2018</v>
      </c>
      <c r="C699" s="27" t="s">
        <v>7</v>
      </c>
      <c r="D699" s="27" t="s">
        <v>18</v>
      </c>
      <c r="E699">
        <v>33940</v>
      </c>
    </row>
    <row r="700" spans="1:5" x14ac:dyDescent="0.35">
      <c r="A700" s="27" t="s">
        <v>32</v>
      </c>
      <c r="B700">
        <v>2018</v>
      </c>
      <c r="C700" s="27" t="s">
        <v>7</v>
      </c>
      <c r="D700" s="27" t="s">
        <v>19</v>
      </c>
      <c r="E700">
        <v>73859</v>
      </c>
    </row>
    <row r="701" spans="1:5" x14ac:dyDescent="0.35">
      <c r="A701" s="27" t="s">
        <v>32</v>
      </c>
      <c r="B701">
        <v>2018</v>
      </c>
      <c r="C701" s="27" t="s">
        <v>7</v>
      </c>
      <c r="D701" s="27" t="s">
        <v>20</v>
      </c>
      <c r="E701">
        <v>246630.20353999996</v>
      </c>
    </row>
    <row r="702" spans="1:5" x14ac:dyDescent="0.35">
      <c r="A702" s="27" t="s">
        <v>32</v>
      </c>
      <c r="B702">
        <v>2018</v>
      </c>
      <c r="C702" s="27" t="s">
        <v>8</v>
      </c>
      <c r="D702" s="27" t="s">
        <v>13</v>
      </c>
      <c r="E702">
        <v>41762.50706434116</v>
      </c>
    </row>
    <row r="703" spans="1:5" x14ac:dyDescent="0.35">
      <c r="A703" s="27" t="s">
        <v>32</v>
      </c>
      <c r="B703">
        <v>2018</v>
      </c>
      <c r="C703" s="27" t="s">
        <v>9</v>
      </c>
      <c r="D703" s="27" t="s">
        <v>12</v>
      </c>
      <c r="E703">
        <v>8.0621840533606761</v>
      </c>
    </row>
    <row r="704" spans="1:5" x14ac:dyDescent="0.35">
      <c r="A704" s="27" t="s">
        <v>32</v>
      </c>
      <c r="B704">
        <v>2018</v>
      </c>
      <c r="C704" s="27" t="s">
        <v>9</v>
      </c>
      <c r="D704" s="27" t="s">
        <v>13</v>
      </c>
      <c r="E704">
        <v>0</v>
      </c>
    </row>
    <row r="705" spans="1:5" x14ac:dyDescent="0.35">
      <c r="A705" s="27" t="s">
        <v>32</v>
      </c>
      <c r="B705">
        <v>2018</v>
      </c>
      <c r="C705" s="27" t="s">
        <v>9</v>
      </c>
      <c r="D705" s="27" t="s">
        <v>15</v>
      </c>
      <c r="E705">
        <v>46361.392090000001</v>
      </c>
    </row>
    <row r="706" spans="1:5" x14ac:dyDescent="0.35">
      <c r="A706" s="27" t="s">
        <v>32</v>
      </c>
      <c r="B706">
        <v>2018</v>
      </c>
      <c r="C706" s="27" t="s">
        <v>9</v>
      </c>
      <c r="D706" s="27" t="s">
        <v>16</v>
      </c>
      <c r="E706">
        <v>3103.4031777430382</v>
      </c>
    </row>
    <row r="707" spans="1:5" x14ac:dyDescent="0.35">
      <c r="A707" s="27" t="s">
        <v>32</v>
      </c>
      <c r="B707">
        <v>2018</v>
      </c>
      <c r="C707" s="27" t="s">
        <v>9</v>
      </c>
      <c r="D707" s="27" t="s">
        <v>20</v>
      </c>
      <c r="E707">
        <v>41725.252889999996</v>
      </c>
    </row>
    <row r="708" spans="1:5" x14ac:dyDescent="0.35">
      <c r="A708" s="27" t="s">
        <v>32</v>
      </c>
      <c r="B708">
        <v>2018</v>
      </c>
      <c r="C708" s="27" t="s">
        <v>10</v>
      </c>
      <c r="D708" s="27" t="s">
        <v>12</v>
      </c>
      <c r="E708">
        <v>512.67433038315176</v>
      </c>
    </row>
    <row r="709" spans="1:5" x14ac:dyDescent="0.35">
      <c r="A709" s="27" t="s">
        <v>32</v>
      </c>
      <c r="B709">
        <v>2018</v>
      </c>
      <c r="C709" s="27" t="s">
        <v>10</v>
      </c>
      <c r="D709" s="27" t="s">
        <v>13</v>
      </c>
      <c r="E709">
        <v>128608.26383030499</v>
      </c>
    </row>
    <row r="710" spans="1:5" x14ac:dyDescent="0.35">
      <c r="A710" s="27" t="s">
        <v>32</v>
      </c>
      <c r="B710">
        <v>2018</v>
      </c>
      <c r="C710" s="27" t="s">
        <v>10</v>
      </c>
      <c r="D710" s="27" t="s">
        <v>17</v>
      </c>
      <c r="E710">
        <v>82649.871422077966</v>
      </c>
    </row>
    <row r="711" spans="1:5" x14ac:dyDescent="0.35">
      <c r="A711" s="27" t="s">
        <v>32</v>
      </c>
      <c r="B711">
        <v>2018</v>
      </c>
      <c r="C711" s="27" t="s">
        <v>10</v>
      </c>
      <c r="D711" s="27" t="s">
        <v>20</v>
      </c>
      <c r="E711">
        <v>105616.56859000001</v>
      </c>
    </row>
    <row r="712" spans="1:5" x14ac:dyDescent="0.35">
      <c r="A712" s="27" t="s">
        <v>32</v>
      </c>
      <c r="B712">
        <v>2018</v>
      </c>
      <c r="C712" s="27" t="s">
        <v>11</v>
      </c>
      <c r="D712" s="27" t="s">
        <v>12</v>
      </c>
      <c r="E712">
        <v>1716.0758949994583</v>
      </c>
    </row>
    <row r="713" spans="1:5" x14ac:dyDescent="0.35">
      <c r="A713" s="27" t="s">
        <v>32</v>
      </c>
      <c r="B713">
        <v>2019</v>
      </c>
      <c r="C713" s="27" t="s">
        <v>5</v>
      </c>
      <c r="D713" s="27" t="s">
        <v>12</v>
      </c>
      <c r="E713">
        <v>0</v>
      </c>
    </row>
    <row r="714" spans="1:5" x14ac:dyDescent="0.35">
      <c r="A714" s="27" t="s">
        <v>32</v>
      </c>
      <c r="B714">
        <v>2019</v>
      </c>
      <c r="C714" s="27" t="s">
        <v>5</v>
      </c>
      <c r="D714" s="27" t="s">
        <v>13</v>
      </c>
      <c r="E714">
        <v>15714.243348486838</v>
      </c>
    </row>
    <row r="715" spans="1:5" x14ac:dyDescent="0.35">
      <c r="A715" s="27" t="s">
        <v>32</v>
      </c>
      <c r="B715">
        <v>2019</v>
      </c>
      <c r="C715" s="27" t="s">
        <v>5</v>
      </c>
      <c r="D715" s="27" t="s">
        <v>15</v>
      </c>
      <c r="E715">
        <v>247745.54856000002</v>
      </c>
    </row>
    <row r="716" spans="1:5" x14ac:dyDescent="0.35">
      <c r="A716" s="27" t="s">
        <v>32</v>
      </c>
      <c r="B716">
        <v>2019</v>
      </c>
      <c r="C716" s="27" t="s">
        <v>5</v>
      </c>
      <c r="D716" s="27" t="s">
        <v>16</v>
      </c>
      <c r="E716">
        <v>275.37952172265489</v>
      </c>
    </row>
    <row r="717" spans="1:5" x14ac:dyDescent="0.35">
      <c r="A717" s="27" t="s">
        <v>32</v>
      </c>
      <c r="B717">
        <v>2019</v>
      </c>
      <c r="C717" s="27" t="s">
        <v>5</v>
      </c>
      <c r="D717" s="27" t="s">
        <v>17</v>
      </c>
      <c r="E717">
        <v>13430.359171262497</v>
      </c>
    </row>
    <row r="718" spans="1:5" x14ac:dyDescent="0.35">
      <c r="A718" s="27" t="s">
        <v>32</v>
      </c>
      <c r="B718">
        <v>2019</v>
      </c>
      <c r="C718" s="27" t="s">
        <v>5</v>
      </c>
      <c r="D718" s="27" t="s">
        <v>20</v>
      </c>
      <c r="E718">
        <v>249268.29210000002</v>
      </c>
    </row>
    <row r="719" spans="1:5" x14ac:dyDescent="0.35">
      <c r="A719" s="27" t="s">
        <v>32</v>
      </c>
      <c r="B719">
        <v>2019</v>
      </c>
      <c r="C719" s="27" t="s">
        <v>6</v>
      </c>
      <c r="D719" s="27" t="s">
        <v>12</v>
      </c>
      <c r="E719">
        <v>0.8702376690732182</v>
      </c>
    </row>
    <row r="720" spans="1:5" x14ac:dyDescent="0.35">
      <c r="A720" s="27" t="s">
        <v>32</v>
      </c>
      <c r="B720">
        <v>2019</v>
      </c>
      <c r="C720" s="27" t="s">
        <v>6</v>
      </c>
      <c r="D720" s="27" t="s">
        <v>13</v>
      </c>
      <c r="E720">
        <v>435.5323517335637</v>
      </c>
    </row>
    <row r="721" spans="1:5" x14ac:dyDescent="0.35">
      <c r="A721" s="27" t="s">
        <v>32</v>
      </c>
      <c r="B721">
        <v>2019</v>
      </c>
      <c r="C721" s="27" t="s">
        <v>6</v>
      </c>
      <c r="D721" s="27" t="s">
        <v>16</v>
      </c>
      <c r="E721">
        <v>46.315282353299118</v>
      </c>
    </row>
    <row r="722" spans="1:5" x14ac:dyDescent="0.35">
      <c r="A722" s="27" t="s">
        <v>32</v>
      </c>
      <c r="B722">
        <v>2019</v>
      </c>
      <c r="C722" s="27" t="s">
        <v>6</v>
      </c>
      <c r="D722" s="27" t="s">
        <v>17</v>
      </c>
      <c r="E722">
        <v>335.45801780402326</v>
      </c>
    </row>
    <row r="723" spans="1:5" x14ac:dyDescent="0.35">
      <c r="A723" s="27" t="s">
        <v>32</v>
      </c>
      <c r="B723">
        <v>2019</v>
      </c>
      <c r="C723" s="27" t="s">
        <v>6</v>
      </c>
      <c r="D723" s="27" t="s">
        <v>20</v>
      </c>
      <c r="E723">
        <v>4806.2756499999996</v>
      </c>
    </row>
    <row r="724" spans="1:5" x14ac:dyDescent="0.35">
      <c r="A724" s="27" t="s">
        <v>32</v>
      </c>
      <c r="B724">
        <v>2019</v>
      </c>
      <c r="C724" s="27" t="s">
        <v>7</v>
      </c>
      <c r="D724" s="27" t="s">
        <v>12</v>
      </c>
      <c r="E724">
        <v>2901.2708269063114</v>
      </c>
    </row>
    <row r="725" spans="1:5" x14ac:dyDescent="0.35">
      <c r="A725" s="27" t="s">
        <v>32</v>
      </c>
      <c r="B725">
        <v>2019</v>
      </c>
      <c r="C725" s="27" t="s">
        <v>7</v>
      </c>
      <c r="D725" s="27" t="s">
        <v>13</v>
      </c>
      <c r="E725">
        <v>317.84326245532407</v>
      </c>
    </row>
    <row r="726" spans="1:5" x14ac:dyDescent="0.35">
      <c r="A726" s="27" t="s">
        <v>32</v>
      </c>
      <c r="B726">
        <v>2019</v>
      </c>
      <c r="C726" s="27" t="s">
        <v>7</v>
      </c>
      <c r="D726" s="27" t="s">
        <v>14</v>
      </c>
      <c r="E726">
        <v>3886.0000000000005</v>
      </c>
    </row>
    <row r="727" spans="1:5" x14ac:dyDescent="0.35">
      <c r="A727" s="27" t="s">
        <v>32</v>
      </c>
      <c r="B727">
        <v>2019</v>
      </c>
      <c r="C727" s="27" t="s">
        <v>7</v>
      </c>
      <c r="D727" s="27" t="s">
        <v>15</v>
      </c>
      <c r="E727">
        <v>336693.55668999994</v>
      </c>
    </row>
    <row r="728" spans="1:5" x14ac:dyDescent="0.35">
      <c r="A728" s="27" t="s">
        <v>32</v>
      </c>
      <c r="B728">
        <v>2019</v>
      </c>
      <c r="C728" s="27" t="s">
        <v>7</v>
      </c>
      <c r="D728" s="27" t="s">
        <v>16</v>
      </c>
      <c r="E728">
        <v>3367.1841031632666</v>
      </c>
    </row>
    <row r="729" spans="1:5" x14ac:dyDescent="0.35">
      <c r="A729" s="27" t="s">
        <v>32</v>
      </c>
      <c r="B729">
        <v>2019</v>
      </c>
      <c r="C729" s="27" t="s">
        <v>7</v>
      </c>
      <c r="D729" s="27" t="s">
        <v>17</v>
      </c>
      <c r="E729">
        <v>251.2955678270871</v>
      </c>
    </row>
    <row r="730" spans="1:5" x14ac:dyDescent="0.35">
      <c r="A730" s="27" t="s">
        <v>32</v>
      </c>
      <c r="B730">
        <v>2019</v>
      </c>
      <c r="C730" s="27" t="s">
        <v>7</v>
      </c>
      <c r="D730" s="27" t="s">
        <v>18</v>
      </c>
      <c r="E730">
        <v>27508</v>
      </c>
    </row>
    <row r="731" spans="1:5" x14ac:dyDescent="0.35">
      <c r="A731" s="27" t="s">
        <v>32</v>
      </c>
      <c r="B731">
        <v>2019</v>
      </c>
      <c r="C731" s="27" t="s">
        <v>7</v>
      </c>
      <c r="D731" s="27" t="s">
        <v>19</v>
      </c>
      <c r="E731">
        <v>81417.999999999985</v>
      </c>
    </row>
    <row r="732" spans="1:5" x14ac:dyDescent="0.35">
      <c r="A732" s="27" t="s">
        <v>32</v>
      </c>
      <c r="B732">
        <v>2019</v>
      </c>
      <c r="C732" s="27" t="s">
        <v>7</v>
      </c>
      <c r="D732" s="27" t="s">
        <v>20</v>
      </c>
      <c r="E732">
        <v>244148.91354000001</v>
      </c>
    </row>
    <row r="733" spans="1:5" x14ac:dyDescent="0.35">
      <c r="A733" s="27" t="s">
        <v>32</v>
      </c>
      <c r="B733">
        <v>2019</v>
      </c>
      <c r="C733" s="27" t="s">
        <v>8</v>
      </c>
      <c r="D733" s="27" t="s">
        <v>13</v>
      </c>
      <c r="E733">
        <v>69121.476918419881</v>
      </c>
    </row>
    <row r="734" spans="1:5" x14ac:dyDescent="0.35">
      <c r="A734" s="27" t="s">
        <v>32</v>
      </c>
      <c r="B734">
        <v>2019</v>
      </c>
      <c r="C734" s="27" t="s">
        <v>9</v>
      </c>
      <c r="D734" s="27" t="s">
        <v>12</v>
      </c>
      <c r="E734">
        <v>7.8477289825102625</v>
      </c>
    </row>
    <row r="735" spans="1:5" x14ac:dyDescent="0.35">
      <c r="A735" s="27" t="s">
        <v>32</v>
      </c>
      <c r="B735">
        <v>2019</v>
      </c>
      <c r="C735" s="27" t="s">
        <v>9</v>
      </c>
      <c r="D735" s="27" t="s">
        <v>13</v>
      </c>
      <c r="E735">
        <v>0</v>
      </c>
    </row>
    <row r="736" spans="1:5" x14ac:dyDescent="0.35">
      <c r="A736" s="27" t="s">
        <v>32</v>
      </c>
      <c r="B736">
        <v>2019</v>
      </c>
      <c r="C736" s="27" t="s">
        <v>9</v>
      </c>
      <c r="D736" s="27" t="s">
        <v>15</v>
      </c>
      <c r="E736">
        <v>48881.406819999997</v>
      </c>
    </row>
    <row r="737" spans="1:5" x14ac:dyDescent="0.35">
      <c r="A737" s="27" t="s">
        <v>32</v>
      </c>
      <c r="B737">
        <v>2019</v>
      </c>
      <c r="C737" s="27" t="s">
        <v>9</v>
      </c>
      <c r="D737" s="27" t="s">
        <v>16</v>
      </c>
      <c r="E737">
        <v>3121.5641011300772</v>
      </c>
    </row>
    <row r="738" spans="1:5" x14ac:dyDescent="0.35">
      <c r="A738" s="27" t="s">
        <v>32</v>
      </c>
      <c r="B738">
        <v>2019</v>
      </c>
      <c r="C738" s="27" t="s">
        <v>9</v>
      </c>
      <c r="D738" s="27" t="s">
        <v>20</v>
      </c>
      <c r="E738">
        <v>43993.26614</v>
      </c>
    </row>
    <row r="739" spans="1:5" x14ac:dyDescent="0.35">
      <c r="A739" s="27" t="s">
        <v>32</v>
      </c>
      <c r="B739">
        <v>2019</v>
      </c>
      <c r="C739" s="27" t="s">
        <v>10</v>
      </c>
      <c r="D739" s="27" t="s">
        <v>12</v>
      </c>
      <c r="E739">
        <v>487.85588812547206</v>
      </c>
    </row>
    <row r="740" spans="1:5" x14ac:dyDescent="0.35">
      <c r="A740" s="27" t="s">
        <v>32</v>
      </c>
      <c r="B740">
        <v>2019</v>
      </c>
      <c r="C740" s="27" t="s">
        <v>10</v>
      </c>
      <c r="D740" s="27" t="s">
        <v>13</v>
      </c>
      <c r="E740">
        <v>153909.90411890438</v>
      </c>
    </row>
    <row r="741" spans="1:5" x14ac:dyDescent="0.35">
      <c r="A741" s="27" t="s">
        <v>32</v>
      </c>
      <c r="B741">
        <v>2019</v>
      </c>
      <c r="C741" s="27" t="s">
        <v>10</v>
      </c>
      <c r="D741" s="27" t="s">
        <v>17</v>
      </c>
      <c r="E741">
        <v>114582.88724310638</v>
      </c>
    </row>
    <row r="742" spans="1:5" x14ac:dyDescent="0.35">
      <c r="A742" s="27" t="s">
        <v>32</v>
      </c>
      <c r="B742">
        <v>2019</v>
      </c>
      <c r="C742" s="27" t="s">
        <v>10</v>
      </c>
      <c r="D742" s="27" t="s">
        <v>20</v>
      </c>
      <c r="E742">
        <v>91103.764660000001</v>
      </c>
    </row>
    <row r="743" spans="1:5" x14ac:dyDescent="0.35">
      <c r="A743" s="27" t="s">
        <v>32</v>
      </c>
      <c r="B743">
        <v>2019</v>
      </c>
      <c r="C743" s="27" t="s">
        <v>11</v>
      </c>
      <c r="D743" s="27" t="s">
        <v>12</v>
      </c>
      <c r="E743">
        <v>1674.5560897312153</v>
      </c>
    </row>
    <row r="744" spans="1:5" x14ac:dyDescent="0.35">
      <c r="A744" s="27" t="s">
        <v>33</v>
      </c>
      <c r="B744">
        <v>2018</v>
      </c>
      <c r="C744" s="27" t="s">
        <v>5</v>
      </c>
      <c r="D744" s="27" t="s">
        <v>12</v>
      </c>
      <c r="E744">
        <v>0</v>
      </c>
    </row>
    <row r="745" spans="1:5" x14ac:dyDescent="0.35">
      <c r="A745" s="27" t="s">
        <v>33</v>
      </c>
      <c r="B745">
        <v>2018</v>
      </c>
      <c r="C745" s="27" t="s">
        <v>5</v>
      </c>
      <c r="D745" s="27" t="s">
        <v>13</v>
      </c>
      <c r="E745">
        <v>2374.0918864115574</v>
      </c>
    </row>
    <row r="746" spans="1:5" x14ac:dyDescent="0.35">
      <c r="A746" s="27" t="s">
        <v>33</v>
      </c>
      <c r="B746">
        <v>2018</v>
      </c>
      <c r="C746" s="27" t="s">
        <v>5</v>
      </c>
      <c r="D746" s="27" t="s">
        <v>15</v>
      </c>
      <c r="E746">
        <v>760452.15753999981</v>
      </c>
    </row>
    <row r="747" spans="1:5" x14ac:dyDescent="0.35">
      <c r="A747" s="27" t="s">
        <v>33</v>
      </c>
      <c r="B747">
        <v>2018</v>
      </c>
      <c r="C747" s="27" t="s">
        <v>5</v>
      </c>
      <c r="D747" s="27" t="s">
        <v>16</v>
      </c>
      <c r="E747">
        <v>4667.4473657586132</v>
      </c>
    </row>
    <row r="748" spans="1:5" x14ac:dyDescent="0.35">
      <c r="A748" s="27" t="s">
        <v>33</v>
      </c>
      <c r="B748">
        <v>2018</v>
      </c>
      <c r="C748" s="27" t="s">
        <v>5</v>
      </c>
      <c r="D748" s="27" t="s">
        <v>17</v>
      </c>
      <c r="E748">
        <v>1344.636634303808</v>
      </c>
    </row>
    <row r="749" spans="1:5" x14ac:dyDescent="0.35">
      <c r="A749" s="27" t="s">
        <v>33</v>
      </c>
      <c r="B749">
        <v>2018</v>
      </c>
      <c r="C749" s="27" t="s">
        <v>5</v>
      </c>
      <c r="D749" s="27" t="s">
        <v>20</v>
      </c>
      <c r="E749">
        <v>742073.58391999989</v>
      </c>
    </row>
    <row r="750" spans="1:5" x14ac:dyDescent="0.35">
      <c r="A750" s="27" t="s">
        <v>33</v>
      </c>
      <c r="B750">
        <v>2018</v>
      </c>
      <c r="C750" s="27" t="s">
        <v>6</v>
      </c>
      <c r="D750" s="27" t="s">
        <v>12</v>
      </c>
      <c r="E750">
        <v>6.2050730676813926</v>
      </c>
    </row>
    <row r="751" spans="1:5" x14ac:dyDescent="0.35">
      <c r="A751" s="27" t="s">
        <v>33</v>
      </c>
      <c r="B751">
        <v>2018</v>
      </c>
      <c r="C751" s="27" t="s">
        <v>6</v>
      </c>
      <c r="D751" s="27" t="s">
        <v>13</v>
      </c>
      <c r="E751">
        <v>464.71076778548087</v>
      </c>
    </row>
    <row r="752" spans="1:5" x14ac:dyDescent="0.35">
      <c r="A752" s="27" t="s">
        <v>33</v>
      </c>
      <c r="B752">
        <v>2018</v>
      </c>
      <c r="C752" s="27" t="s">
        <v>6</v>
      </c>
      <c r="D752" s="27" t="s">
        <v>16</v>
      </c>
      <c r="E752">
        <v>758.26340336112798</v>
      </c>
    </row>
    <row r="753" spans="1:5" x14ac:dyDescent="0.35">
      <c r="A753" s="27" t="s">
        <v>33</v>
      </c>
      <c r="B753">
        <v>2018</v>
      </c>
      <c r="C753" s="27" t="s">
        <v>6</v>
      </c>
      <c r="D753" s="27" t="s">
        <v>17</v>
      </c>
      <c r="E753">
        <v>275.92652581032672</v>
      </c>
    </row>
    <row r="754" spans="1:5" x14ac:dyDescent="0.35">
      <c r="A754" s="27" t="s">
        <v>33</v>
      </c>
      <c r="B754">
        <v>2018</v>
      </c>
      <c r="C754" s="27" t="s">
        <v>7</v>
      </c>
      <c r="D754" s="27" t="s">
        <v>12</v>
      </c>
      <c r="E754">
        <v>3274.5170185859201</v>
      </c>
    </row>
    <row r="755" spans="1:5" x14ac:dyDescent="0.35">
      <c r="A755" s="27" t="s">
        <v>33</v>
      </c>
      <c r="B755">
        <v>2018</v>
      </c>
      <c r="C755" s="27" t="s">
        <v>7</v>
      </c>
      <c r="D755" s="27" t="s">
        <v>13</v>
      </c>
      <c r="E755">
        <v>1402.638519717372</v>
      </c>
    </row>
    <row r="756" spans="1:5" x14ac:dyDescent="0.35">
      <c r="A756" s="27" t="s">
        <v>33</v>
      </c>
      <c r="B756">
        <v>2018</v>
      </c>
      <c r="C756" s="27" t="s">
        <v>7</v>
      </c>
      <c r="D756" s="27" t="s">
        <v>14</v>
      </c>
      <c r="E756">
        <v>12974.250000000002</v>
      </c>
    </row>
    <row r="757" spans="1:5" x14ac:dyDescent="0.35">
      <c r="A757" s="27" t="s">
        <v>33</v>
      </c>
      <c r="B757">
        <v>2018</v>
      </c>
      <c r="C757" s="27" t="s">
        <v>7</v>
      </c>
      <c r="D757" s="27" t="s">
        <v>15</v>
      </c>
      <c r="E757">
        <v>976910.17495000013</v>
      </c>
    </row>
    <row r="758" spans="1:5" x14ac:dyDescent="0.35">
      <c r="A758" s="27" t="s">
        <v>33</v>
      </c>
      <c r="B758">
        <v>2018</v>
      </c>
      <c r="C758" s="27" t="s">
        <v>7</v>
      </c>
      <c r="D758" s="27" t="s">
        <v>16</v>
      </c>
      <c r="E758">
        <v>13972.44247644915</v>
      </c>
    </row>
    <row r="759" spans="1:5" x14ac:dyDescent="0.35">
      <c r="A759" s="27" t="s">
        <v>33</v>
      </c>
      <c r="B759">
        <v>2018</v>
      </c>
      <c r="C759" s="27" t="s">
        <v>7</v>
      </c>
      <c r="D759" s="27" t="s">
        <v>17</v>
      </c>
      <c r="E759">
        <v>778.14730387121074</v>
      </c>
    </row>
    <row r="760" spans="1:5" x14ac:dyDescent="0.35">
      <c r="A760" s="27" t="s">
        <v>33</v>
      </c>
      <c r="B760">
        <v>2018</v>
      </c>
      <c r="C760" s="27" t="s">
        <v>7</v>
      </c>
      <c r="D760" s="27" t="s">
        <v>18</v>
      </c>
      <c r="E760">
        <v>15961.320000000002</v>
      </c>
    </row>
    <row r="761" spans="1:5" x14ac:dyDescent="0.35">
      <c r="A761" s="27" t="s">
        <v>33</v>
      </c>
      <c r="B761">
        <v>2018</v>
      </c>
      <c r="C761" s="27" t="s">
        <v>7</v>
      </c>
      <c r="D761" s="27" t="s">
        <v>19</v>
      </c>
      <c r="E761">
        <v>221242</v>
      </c>
    </row>
    <row r="762" spans="1:5" x14ac:dyDescent="0.35">
      <c r="A762" s="27" t="s">
        <v>33</v>
      </c>
      <c r="B762">
        <v>2018</v>
      </c>
      <c r="C762" s="27" t="s">
        <v>7</v>
      </c>
      <c r="D762" s="27" t="s">
        <v>20</v>
      </c>
      <c r="E762">
        <v>760452.15753999981</v>
      </c>
    </row>
    <row r="763" spans="1:5" x14ac:dyDescent="0.35">
      <c r="A763" s="27" t="s">
        <v>33</v>
      </c>
      <c r="B763">
        <v>2018</v>
      </c>
      <c r="C763" s="27" t="s">
        <v>8</v>
      </c>
      <c r="D763" s="27" t="s">
        <v>13</v>
      </c>
      <c r="E763">
        <v>6222.1108831141391</v>
      </c>
    </row>
    <row r="764" spans="1:5" x14ac:dyDescent="0.35">
      <c r="A764" s="27" t="s">
        <v>33</v>
      </c>
      <c r="B764">
        <v>2018</v>
      </c>
      <c r="C764" s="27" t="s">
        <v>9</v>
      </c>
      <c r="D764" s="27" t="s">
        <v>12</v>
      </c>
      <c r="E764">
        <v>64.786651225165144</v>
      </c>
    </row>
    <row r="765" spans="1:5" x14ac:dyDescent="0.35">
      <c r="A765" s="27" t="s">
        <v>33</v>
      </c>
      <c r="B765">
        <v>2018</v>
      </c>
      <c r="C765" s="27" t="s">
        <v>9</v>
      </c>
      <c r="D765" s="27" t="s">
        <v>13</v>
      </c>
      <c r="E765">
        <v>0</v>
      </c>
    </row>
    <row r="766" spans="1:5" x14ac:dyDescent="0.35">
      <c r="A766" s="27" t="s">
        <v>33</v>
      </c>
      <c r="B766">
        <v>2018</v>
      </c>
      <c r="C766" s="27" t="s">
        <v>9</v>
      </c>
      <c r="D766" s="27" t="s">
        <v>15</v>
      </c>
      <c r="E766">
        <v>76613.298420000006</v>
      </c>
    </row>
    <row r="767" spans="1:5" x14ac:dyDescent="0.35">
      <c r="A767" s="27" t="s">
        <v>33</v>
      </c>
      <c r="B767">
        <v>2018</v>
      </c>
      <c r="C767" s="27" t="s">
        <v>9</v>
      </c>
      <c r="D767" s="27" t="s">
        <v>16</v>
      </c>
      <c r="E767">
        <v>1851.0659537261399</v>
      </c>
    </row>
    <row r="768" spans="1:5" x14ac:dyDescent="0.35">
      <c r="A768" s="27" t="s">
        <v>33</v>
      </c>
      <c r="B768">
        <v>2018</v>
      </c>
      <c r="C768" s="27" t="s">
        <v>9</v>
      </c>
      <c r="D768" s="27" t="s">
        <v>20</v>
      </c>
      <c r="E768">
        <v>68951.968599999993</v>
      </c>
    </row>
    <row r="769" spans="1:5" x14ac:dyDescent="0.35">
      <c r="A769" s="27" t="s">
        <v>33</v>
      </c>
      <c r="B769">
        <v>2018</v>
      </c>
      <c r="C769" s="27" t="s">
        <v>10</v>
      </c>
      <c r="D769" s="27" t="s">
        <v>12</v>
      </c>
      <c r="E769">
        <v>5408.5000432748957</v>
      </c>
    </row>
    <row r="770" spans="1:5" x14ac:dyDescent="0.35">
      <c r="A770" s="27" t="s">
        <v>33</v>
      </c>
      <c r="B770">
        <v>2018</v>
      </c>
      <c r="C770" s="27" t="s">
        <v>10</v>
      </c>
      <c r="D770" s="27" t="s">
        <v>13</v>
      </c>
      <c r="E770">
        <v>529739.62794297154</v>
      </c>
    </row>
    <row r="771" spans="1:5" x14ac:dyDescent="0.35">
      <c r="A771" s="27" t="s">
        <v>33</v>
      </c>
      <c r="B771">
        <v>2018</v>
      </c>
      <c r="C771" s="27" t="s">
        <v>10</v>
      </c>
      <c r="D771" s="27" t="s">
        <v>17</v>
      </c>
      <c r="E771">
        <v>298926.27953601466</v>
      </c>
    </row>
    <row r="772" spans="1:5" x14ac:dyDescent="0.35">
      <c r="A772" s="27" t="s">
        <v>33</v>
      </c>
      <c r="B772">
        <v>2018</v>
      </c>
      <c r="C772" s="27" t="s">
        <v>10</v>
      </c>
      <c r="D772" s="27" t="s">
        <v>20</v>
      </c>
      <c r="E772">
        <v>242497.92089000001</v>
      </c>
    </row>
    <row r="773" spans="1:5" x14ac:dyDescent="0.35">
      <c r="A773" s="27" t="s">
        <v>33</v>
      </c>
      <c r="B773">
        <v>2018</v>
      </c>
      <c r="C773" s="27" t="s">
        <v>11</v>
      </c>
      <c r="D773" s="27" t="s">
        <v>12</v>
      </c>
      <c r="E773">
        <v>5443.2604891530445</v>
      </c>
    </row>
    <row r="774" spans="1:5" x14ac:dyDescent="0.35">
      <c r="A774" s="27" t="s">
        <v>33</v>
      </c>
      <c r="B774">
        <v>2019</v>
      </c>
      <c r="C774" s="27" t="s">
        <v>5</v>
      </c>
      <c r="D774" s="27" t="s">
        <v>12</v>
      </c>
      <c r="E774">
        <v>0</v>
      </c>
    </row>
    <row r="775" spans="1:5" x14ac:dyDescent="0.35">
      <c r="A775" s="27" t="s">
        <v>33</v>
      </c>
      <c r="B775">
        <v>2019</v>
      </c>
      <c r="C775" s="27" t="s">
        <v>5</v>
      </c>
      <c r="D775" s="27" t="s">
        <v>13</v>
      </c>
      <c r="E775">
        <v>2086.9859262139639</v>
      </c>
    </row>
    <row r="776" spans="1:5" x14ac:dyDescent="0.35">
      <c r="A776" s="27" t="s">
        <v>33</v>
      </c>
      <c r="B776">
        <v>2019</v>
      </c>
      <c r="C776" s="27" t="s">
        <v>5</v>
      </c>
      <c r="D776" s="27" t="s">
        <v>15</v>
      </c>
      <c r="E776">
        <v>828017.34250999999</v>
      </c>
    </row>
    <row r="777" spans="1:5" x14ac:dyDescent="0.35">
      <c r="A777" s="27" t="s">
        <v>33</v>
      </c>
      <c r="B777">
        <v>2019</v>
      </c>
      <c r="C777" s="27" t="s">
        <v>5</v>
      </c>
      <c r="D777" s="27" t="s">
        <v>16</v>
      </c>
      <c r="E777">
        <v>6098.2377253211662</v>
      </c>
    </row>
    <row r="778" spans="1:5" x14ac:dyDescent="0.35">
      <c r="A778" s="27" t="s">
        <v>33</v>
      </c>
      <c r="B778">
        <v>2019</v>
      </c>
      <c r="C778" s="27" t="s">
        <v>5</v>
      </c>
      <c r="D778" s="27" t="s">
        <v>17</v>
      </c>
      <c r="E778">
        <v>1244.8748819616058</v>
      </c>
    </row>
    <row r="779" spans="1:5" x14ac:dyDescent="0.35">
      <c r="A779" s="27" t="s">
        <v>33</v>
      </c>
      <c r="B779">
        <v>2019</v>
      </c>
      <c r="C779" s="27" t="s">
        <v>5</v>
      </c>
      <c r="D779" s="27" t="s">
        <v>20</v>
      </c>
      <c r="E779">
        <v>930550.64100000006</v>
      </c>
    </row>
    <row r="780" spans="1:5" x14ac:dyDescent="0.35">
      <c r="A780" s="27" t="s">
        <v>33</v>
      </c>
      <c r="B780">
        <v>2019</v>
      </c>
      <c r="C780" s="27" t="s">
        <v>6</v>
      </c>
      <c r="D780" s="27" t="s">
        <v>12</v>
      </c>
      <c r="E780">
        <v>6.5617256770045334</v>
      </c>
    </row>
    <row r="781" spans="1:5" x14ac:dyDescent="0.35">
      <c r="A781" s="27" t="s">
        <v>33</v>
      </c>
      <c r="B781">
        <v>2019</v>
      </c>
      <c r="C781" s="27" t="s">
        <v>6</v>
      </c>
      <c r="D781" s="27" t="s">
        <v>13</v>
      </c>
      <c r="E781">
        <v>471.82646251258154</v>
      </c>
    </row>
    <row r="782" spans="1:5" x14ac:dyDescent="0.35">
      <c r="A782" s="27" t="s">
        <v>33</v>
      </c>
      <c r="B782">
        <v>2019</v>
      </c>
      <c r="C782" s="27" t="s">
        <v>6</v>
      </c>
      <c r="D782" s="27" t="s">
        <v>16</v>
      </c>
      <c r="E782">
        <v>823.66044957357269</v>
      </c>
    </row>
    <row r="783" spans="1:5" x14ac:dyDescent="0.35">
      <c r="A783" s="27" t="s">
        <v>33</v>
      </c>
      <c r="B783">
        <v>2019</v>
      </c>
      <c r="C783" s="27" t="s">
        <v>6</v>
      </c>
      <c r="D783" s="27" t="s">
        <v>17</v>
      </c>
      <c r="E783">
        <v>280.70987453358509</v>
      </c>
    </row>
    <row r="784" spans="1:5" x14ac:dyDescent="0.35">
      <c r="A784" s="27" t="s">
        <v>33</v>
      </c>
      <c r="B784">
        <v>2019</v>
      </c>
      <c r="C784" s="27" t="s">
        <v>7</v>
      </c>
      <c r="D784" s="27" t="s">
        <v>12</v>
      </c>
      <c r="E784">
        <v>3490.0568016274269</v>
      </c>
    </row>
    <row r="785" spans="1:5" x14ac:dyDescent="0.35">
      <c r="A785" s="27" t="s">
        <v>33</v>
      </c>
      <c r="B785">
        <v>2019</v>
      </c>
      <c r="C785" s="27" t="s">
        <v>7</v>
      </c>
      <c r="D785" s="27" t="s">
        <v>13</v>
      </c>
      <c r="E785">
        <v>1348.4710826656062</v>
      </c>
    </row>
    <row r="786" spans="1:5" x14ac:dyDescent="0.35">
      <c r="A786" s="27" t="s">
        <v>33</v>
      </c>
      <c r="B786">
        <v>2019</v>
      </c>
      <c r="C786" s="27" t="s">
        <v>7</v>
      </c>
      <c r="D786" s="27" t="s">
        <v>14</v>
      </c>
      <c r="E786">
        <v>12090.93</v>
      </c>
    </row>
    <row r="787" spans="1:5" x14ac:dyDescent="0.35">
      <c r="A787" s="27" t="s">
        <v>33</v>
      </c>
      <c r="B787">
        <v>2019</v>
      </c>
      <c r="C787" s="27" t="s">
        <v>7</v>
      </c>
      <c r="D787" s="27" t="s">
        <v>15</v>
      </c>
      <c r="E787">
        <v>1128070.29</v>
      </c>
    </row>
    <row r="788" spans="1:5" x14ac:dyDescent="0.35">
      <c r="A788" s="27" t="s">
        <v>33</v>
      </c>
      <c r="B788">
        <v>2019</v>
      </c>
      <c r="C788" s="27" t="s">
        <v>7</v>
      </c>
      <c r="D788" s="27" t="s">
        <v>16</v>
      </c>
      <c r="E788">
        <v>13666.489800185222</v>
      </c>
    </row>
    <row r="789" spans="1:5" x14ac:dyDescent="0.35">
      <c r="A789" s="27" t="s">
        <v>33</v>
      </c>
      <c r="B789">
        <v>2019</v>
      </c>
      <c r="C789" s="27" t="s">
        <v>7</v>
      </c>
      <c r="D789" s="27" t="s">
        <v>17</v>
      </c>
      <c r="E789">
        <v>769.5801711586771</v>
      </c>
    </row>
    <row r="790" spans="1:5" x14ac:dyDescent="0.35">
      <c r="A790" s="27" t="s">
        <v>33</v>
      </c>
      <c r="B790">
        <v>2019</v>
      </c>
      <c r="C790" s="27" t="s">
        <v>7</v>
      </c>
      <c r="D790" s="27" t="s">
        <v>18</v>
      </c>
      <c r="E790">
        <v>13047.009999999998</v>
      </c>
    </row>
    <row r="791" spans="1:5" x14ac:dyDescent="0.35">
      <c r="A791" s="27" t="s">
        <v>33</v>
      </c>
      <c r="B791">
        <v>2019</v>
      </c>
      <c r="C791" s="27" t="s">
        <v>7</v>
      </c>
      <c r="D791" s="27" t="s">
        <v>19</v>
      </c>
      <c r="E791">
        <v>164310.26999999999</v>
      </c>
    </row>
    <row r="792" spans="1:5" x14ac:dyDescent="0.35">
      <c r="A792" s="27" t="s">
        <v>33</v>
      </c>
      <c r="B792">
        <v>2019</v>
      </c>
      <c r="C792" s="27" t="s">
        <v>7</v>
      </c>
      <c r="D792" s="27" t="s">
        <v>20</v>
      </c>
      <c r="E792">
        <v>828017.34250999999</v>
      </c>
    </row>
    <row r="793" spans="1:5" x14ac:dyDescent="0.35">
      <c r="A793" s="27" t="s">
        <v>33</v>
      </c>
      <c r="B793">
        <v>2019</v>
      </c>
      <c r="C793" s="27" t="s">
        <v>8</v>
      </c>
      <c r="D793" s="27" t="s">
        <v>13</v>
      </c>
      <c r="E793">
        <v>3748.7345807564761</v>
      </c>
    </row>
    <row r="794" spans="1:5" x14ac:dyDescent="0.35">
      <c r="A794" s="27" t="s">
        <v>33</v>
      </c>
      <c r="B794">
        <v>2019</v>
      </c>
      <c r="C794" s="27" t="s">
        <v>9</v>
      </c>
      <c r="D794" s="27" t="s">
        <v>12</v>
      </c>
      <c r="E794">
        <v>68.51063425107202</v>
      </c>
    </row>
    <row r="795" spans="1:5" x14ac:dyDescent="0.35">
      <c r="A795" s="27" t="s">
        <v>33</v>
      </c>
      <c r="B795">
        <v>2019</v>
      </c>
      <c r="C795" s="27" t="s">
        <v>9</v>
      </c>
      <c r="D795" s="27" t="s">
        <v>13</v>
      </c>
      <c r="E795">
        <v>0</v>
      </c>
    </row>
    <row r="796" spans="1:5" x14ac:dyDescent="0.35">
      <c r="A796" s="27" t="s">
        <v>33</v>
      </c>
      <c r="B796">
        <v>2019</v>
      </c>
      <c r="C796" s="27" t="s">
        <v>9</v>
      </c>
      <c r="D796" s="27" t="s">
        <v>15</v>
      </c>
      <c r="E796">
        <v>71104.232809999987</v>
      </c>
    </row>
    <row r="797" spans="1:5" x14ac:dyDescent="0.35">
      <c r="A797" s="27" t="s">
        <v>33</v>
      </c>
      <c r="B797">
        <v>2019</v>
      </c>
      <c r="C797" s="27" t="s">
        <v>9</v>
      </c>
      <c r="D797" s="27" t="s">
        <v>16</v>
      </c>
      <c r="E797">
        <v>2187.8345479710988</v>
      </c>
    </row>
    <row r="798" spans="1:5" x14ac:dyDescent="0.35">
      <c r="A798" s="27" t="s">
        <v>33</v>
      </c>
      <c r="B798">
        <v>2019</v>
      </c>
      <c r="C798" s="27" t="s">
        <v>9</v>
      </c>
      <c r="D798" s="27" t="s">
        <v>20</v>
      </c>
      <c r="E798">
        <v>63993.809520000003</v>
      </c>
    </row>
    <row r="799" spans="1:5" x14ac:dyDescent="0.35">
      <c r="A799" s="27" t="s">
        <v>33</v>
      </c>
      <c r="B799">
        <v>2019</v>
      </c>
      <c r="C799" s="27" t="s">
        <v>10</v>
      </c>
      <c r="D799" s="27" t="s">
        <v>12</v>
      </c>
      <c r="E799">
        <v>6376.6526270220811</v>
      </c>
    </row>
    <row r="800" spans="1:5" x14ac:dyDescent="0.35">
      <c r="A800" s="27" t="s">
        <v>33</v>
      </c>
      <c r="B800">
        <v>2019</v>
      </c>
      <c r="C800" s="27" t="s">
        <v>10</v>
      </c>
      <c r="D800" s="27" t="s">
        <v>13</v>
      </c>
      <c r="E800">
        <v>518937.88194785145</v>
      </c>
    </row>
    <row r="801" spans="1:5" x14ac:dyDescent="0.35">
      <c r="A801" s="27" t="s">
        <v>33</v>
      </c>
      <c r="B801">
        <v>2019</v>
      </c>
      <c r="C801" s="27" t="s">
        <v>10</v>
      </c>
      <c r="D801" s="27" t="s">
        <v>17</v>
      </c>
      <c r="E801">
        <v>296941.80507234606</v>
      </c>
    </row>
    <row r="802" spans="1:5" x14ac:dyDescent="0.35">
      <c r="A802" s="27" t="s">
        <v>33</v>
      </c>
      <c r="B802">
        <v>2019</v>
      </c>
      <c r="C802" s="27" t="s">
        <v>10</v>
      </c>
      <c r="D802" s="27" t="s">
        <v>20</v>
      </c>
      <c r="E802">
        <v>204630.07226000002</v>
      </c>
    </row>
    <row r="803" spans="1:5" x14ac:dyDescent="0.35">
      <c r="A803" s="27" t="s">
        <v>33</v>
      </c>
      <c r="B803">
        <v>2019</v>
      </c>
      <c r="C803" s="27" t="s">
        <v>11</v>
      </c>
      <c r="D803" s="27" t="s">
        <v>12</v>
      </c>
      <c r="E803">
        <v>5774.7378655683524</v>
      </c>
    </row>
    <row r="804" spans="1:5" x14ac:dyDescent="0.35">
      <c r="A804" s="27" t="s">
        <v>34</v>
      </c>
      <c r="B804">
        <v>2018</v>
      </c>
      <c r="C804" s="27" t="s">
        <v>5</v>
      </c>
      <c r="D804" s="27" t="s">
        <v>12</v>
      </c>
      <c r="E804">
        <v>0</v>
      </c>
    </row>
    <row r="805" spans="1:5" x14ac:dyDescent="0.35">
      <c r="A805" s="27" t="s">
        <v>34</v>
      </c>
      <c r="B805">
        <v>2018</v>
      </c>
      <c r="C805" s="27" t="s">
        <v>5</v>
      </c>
      <c r="D805" s="27" t="s">
        <v>13</v>
      </c>
      <c r="E805">
        <v>659.88252</v>
      </c>
    </row>
    <row r="806" spans="1:5" x14ac:dyDescent="0.35">
      <c r="A806" s="27" t="s">
        <v>34</v>
      </c>
      <c r="B806">
        <v>2018</v>
      </c>
      <c r="C806" s="27" t="s">
        <v>5</v>
      </c>
      <c r="D806" s="27" t="s">
        <v>15</v>
      </c>
      <c r="E806">
        <v>31333.067609999991</v>
      </c>
    </row>
    <row r="807" spans="1:5" x14ac:dyDescent="0.35">
      <c r="A807" s="27" t="s">
        <v>34</v>
      </c>
      <c r="B807">
        <v>2018</v>
      </c>
      <c r="C807" s="27" t="s">
        <v>5</v>
      </c>
      <c r="D807" s="27" t="s">
        <v>16</v>
      </c>
      <c r="E807">
        <v>1700.3558438515824</v>
      </c>
    </row>
    <row r="808" spans="1:5" x14ac:dyDescent="0.35">
      <c r="A808" s="27" t="s">
        <v>34</v>
      </c>
      <c r="B808">
        <v>2018</v>
      </c>
      <c r="C808" s="27" t="s">
        <v>5</v>
      </c>
      <c r="D808" s="27" t="s">
        <v>17</v>
      </c>
      <c r="E808">
        <v>494.95106625792602</v>
      </c>
    </row>
    <row r="809" spans="1:5" x14ac:dyDescent="0.35">
      <c r="A809" s="27" t="s">
        <v>34</v>
      </c>
      <c r="B809">
        <v>2018</v>
      </c>
      <c r="C809" s="27" t="s">
        <v>5</v>
      </c>
      <c r="D809" s="27" t="s">
        <v>20</v>
      </c>
      <c r="E809">
        <v>36261.52693</v>
      </c>
    </row>
    <row r="810" spans="1:5" x14ac:dyDescent="0.35">
      <c r="A810" s="27" t="s">
        <v>34</v>
      </c>
      <c r="B810">
        <v>2018</v>
      </c>
      <c r="C810" s="27" t="s">
        <v>6</v>
      </c>
      <c r="D810" s="27" t="s">
        <v>12</v>
      </c>
      <c r="E810">
        <v>0.49398542504703036</v>
      </c>
    </row>
    <row r="811" spans="1:5" x14ac:dyDescent="0.35">
      <c r="A811" s="27" t="s">
        <v>34</v>
      </c>
      <c r="B811">
        <v>2018</v>
      </c>
      <c r="C811" s="27" t="s">
        <v>6</v>
      </c>
      <c r="D811" s="27" t="s">
        <v>13</v>
      </c>
      <c r="E811">
        <v>33.330000000000005</v>
      </c>
    </row>
    <row r="812" spans="1:5" x14ac:dyDescent="0.35">
      <c r="A812" s="27" t="s">
        <v>34</v>
      </c>
      <c r="B812">
        <v>2018</v>
      </c>
      <c r="C812" s="27" t="s">
        <v>6</v>
      </c>
      <c r="D812" s="27" t="s">
        <v>16</v>
      </c>
      <c r="E812">
        <v>36.280741595218885</v>
      </c>
    </row>
    <row r="813" spans="1:5" x14ac:dyDescent="0.35">
      <c r="A813" s="27" t="s">
        <v>34</v>
      </c>
      <c r="B813">
        <v>2018</v>
      </c>
      <c r="C813" s="27" t="s">
        <v>6</v>
      </c>
      <c r="D813" s="27" t="s">
        <v>17</v>
      </c>
      <c r="E813">
        <v>21.84627508234335</v>
      </c>
    </row>
    <row r="814" spans="1:5" x14ac:dyDescent="0.35">
      <c r="A814" s="27" t="s">
        <v>34</v>
      </c>
      <c r="B814">
        <v>2018</v>
      </c>
      <c r="C814" s="27" t="s">
        <v>7</v>
      </c>
      <c r="D814" s="27" t="s">
        <v>12</v>
      </c>
      <c r="E814">
        <v>958.47352308244876</v>
      </c>
    </row>
    <row r="815" spans="1:5" x14ac:dyDescent="0.35">
      <c r="A815" s="27" t="s">
        <v>34</v>
      </c>
      <c r="B815">
        <v>2018</v>
      </c>
      <c r="C815" s="27" t="s">
        <v>7</v>
      </c>
      <c r="D815" s="27" t="s">
        <v>13</v>
      </c>
      <c r="E815">
        <v>289.30499000000003</v>
      </c>
    </row>
    <row r="816" spans="1:5" x14ac:dyDescent="0.35">
      <c r="A816" s="27" t="s">
        <v>34</v>
      </c>
      <c r="B816">
        <v>2018</v>
      </c>
      <c r="C816" s="27" t="s">
        <v>7</v>
      </c>
      <c r="D816" s="27" t="s">
        <v>14</v>
      </c>
      <c r="E816">
        <v>17998.168091699801</v>
      </c>
    </row>
    <row r="817" spans="1:5" x14ac:dyDescent="0.35">
      <c r="A817" s="27" t="s">
        <v>34</v>
      </c>
      <c r="B817">
        <v>2018</v>
      </c>
      <c r="C817" s="27" t="s">
        <v>7</v>
      </c>
      <c r="D817" s="27" t="s">
        <v>15</v>
      </c>
      <c r="E817">
        <v>68855.894590000011</v>
      </c>
    </row>
    <row r="818" spans="1:5" x14ac:dyDescent="0.35">
      <c r="A818" s="27" t="s">
        <v>34</v>
      </c>
      <c r="B818">
        <v>2018</v>
      </c>
      <c r="C818" s="27" t="s">
        <v>7</v>
      </c>
      <c r="D818" s="27" t="s">
        <v>16</v>
      </c>
      <c r="E818">
        <v>4124.9509132117382</v>
      </c>
    </row>
    <row r="819" spans="1:5" x14ac:dyDescent="0.35">
      <c r="A819" s="27" t="s">
        <v>34</v>
      </c>
      <c r="B819">
        <v>2018</v>
      </c>
      <c r="C819" s="27" t="s">
        <v>7</v>
      </c>
      <c r="D819" s="27" t="s">
        <v>17</v>
      </c>
      <c r="E819">
        <v>194.17914677219761</v>
      </c>
    </row>
    <row r="820" spans="1:5" x14ac:dyDescent="0.35">
      <c r="A820" s="27" t="s">
        <v>34</v>
      </c>
      <c r="B820">
        <v>2018</v>
      </c>
      <c r="C820" s="27" t="s">
        <v>7</v>
      </c>
      <c r="D820" s="27" t="s">
        <v>18</v>
      </c>
      <c r="E820">
        <v>2507.9836025765389</v>
      </c>
    </row>
    <row r="821" spans="1:5" x14ac:dyDescent="0.35">
      <c r="A821" s="27" t="s">
        <v>34</v>
      </c>
      <c r="B821">
        <v>2018</v>
      </c>
      <c r="C821" s="27" t="s">
        <v>7</v>
      </c>
      <c r="D821" s="27" t="s">
        <v>19</v>
      </c>
      <c r="E821">
        <v>72940.958480000001</v>
      </c>
    </row>
    <row r="822" spans="1:5" x14ac:dyDescent="0.35">
      <c r="A822" s="27" t="s">
        <v>34</v>
      </c>
      <c r="B822">
        <v>2018</v>
      </c>
      <c r="C822" s="27" t="s">
        <v>7</v>
      </c>
      <c r="D822" s="27" t="s">
        <v>20</v>
      </c>
      <c r="E822">
        <v>31333.067609999991</v>
      </c>
    </row>
    <row r="823" spans="1:5" x14ac:dyDescent="0.35">
      <c r="A823" s="27" t="s">
        <v>34</v>
      </c>
      <c r="B823">
        <v>2018</v>
      </c>
      <c r="C823" s="27" t="s">
        <v>8</v>
      </c>
      <c r="D823" s="27" t="s">
        <v>13</v>
      </c>
      <c r="E823">
        <v>28.195859999999996</v>
      </c>
    </row>
    <row r="824" spans="1:5" x14ac:dyDescent="0.35">
      <c r="A824" s="27" t="s">
        <v>34</v>
      </c>
      <c r="B824">
        <v>2018</v>
      </c>
      <c r="C824" s="27" t="s">
        <v>9</v>
      </c>
      <c r="D824" s="27" t="s">
        <v>12</v>
      </c>
      <c r="E824">
        <v>8.1116502462955395</v>
      </c>
    </row>
    <row r="825" spans="1:5" x14ac:dyDescent="0.35">
      <c r="A825" s="27" t="s">
        <v>34</v>
      </c>
      <c r="B825">
        <v>2018</v>
      </c>
      <c r="C825" s="27" t="s">
        <v>9</v>
      </c>
      <c r="D825" s="27" t="s">
        <v>13</v>
      </c>
      <c r="E825">
        <v>0</v>
      </c>
    </row>
    <row r="826" spans="1:5" x14ac:dyDescent="0.35">
      <c r="A826" s="27" t="s">
        <v>34</v>
      </c>
      <c r="B826">
        <v>2018</v>
      </c>
      <c r="C826" s="27" t="s">
        <v>9</v>
      </c>
      <c r="D826" s="27" t="s">
        <v>15</v>
      </c>
      <c r="E826">
        <v>16182.493060000003</v>
      </c>
    </row>
    <row r="827" spans="1:5" x14ac:dyDescent="0.35">
      <c r="A827" s="27" t="s">
        <v>34</v>
      </c>
      <c r="B827">
        <v>2018</v>
      </c>
      <c r="C827" s="27" t="s">
        <v>9</v>
      </c>
      <c r="D827" s="27" t="s">
        <v>16</v>
      </c>
      <c r="E827">
        <v>7818.2088462725105</v>
      </c>
    </row>
    <row r="828" spans="1:5" x14ac:dyDescent="0.35">
      <c r="A828" s="27" t="s">
        <v>34</v>
      </c>
      <c r="B828">
        <v>2018</v>
      </c>
      <c r="C828" s="27" t="s">
        <v>9</v>
      </c>
      <c r="D828" s="27" t="s">
        <v>20</v>
      </c>
      <c r="E828">
        <v>14564.243739999998</v>
      </c>
    </row>
    <row r="829" spans="1:5" x14ac:dyDescent="0.35">
      <c r="A829" s="27" t="s">
        <v>34</v>
      </c>
      <c r="B829">
        <v>2018</v>
      </c>
      <c r="C829" s="27" t="s">
        <v>10</v>
      </c>
      <c r="D829" s="27" t="s">
        <v>12</v>
      </c>
      <c r="E829">
        <v>5489.1489465175</v>
      </c>
    </row>
    <row r="830" spans="1:5" x14ac:dyDescent="0.35">
      <c r="A830" s="27" t="s">
        <v>34</v>
      </c>
      <c r="B830">
        <v>2018</v>
      </c>
      <c r="C830" s="27" t="s">
        <v>10</v>
      </c>
      <c r="D830" s="27" t="s">
        <v>13</v>
      </c>
      <c r="E830">
        <v>87795.70938</v>
      </c>
    </row>
    <row r="831" spans="1:5" x14ac:dyDescent="0.35">
      <c r="A831" s="27" t="s">
        <v>34</v>
      </c>
      <c r="B831">
        <v>2018</v>
      </c>
      <c r="C831" s="27" t="s">
        <v>10</v>
      </c>
      <c r="D831" s="27" t="s">
        <v>17</v>
      </c>
      <c r="E831">
        <v>58834.25351536338</v>
      </c>
    </row>
    <row r="832" spans="1:5" x14ac:dyDescent="0.35">
      <c r="A832" s="27" t="s">
        <v>34</v>
      </c>
      <c r="B832">
        <v>2018</v>
      </c>
      <c r="C832" s="27" t="s">
        <v>10</v>
      </c>
      <c r="D832" s="27" t="s">
        <v>20</v>
      </c>
      <c r="E832">
        <v>34212.616959999999</v>
      </c>
    </row>
    <row r="833" spans="1:5" x14ac:dyDescent="0.35">
      <c r="A833" s="27" t="s">
        <v>34</v>
      </c>
      <c r="B833">
        <v>2018</v>
      </c>
      <c r="C833" s="27" t="s">
        <v>11</v>
      </c>
      <c r="D833" s="27" t="s">
        <v>12</v>
      </c>
      <c r="E833">
        <v>637.6718073094803</v>
      </c>
    </row>
    <row r="834" spans="1:5" x14ac:dyDescent="0.35">
      <c r="A834" s="27" t="s">
        <v>34</v>
      </c>
      <c r="B834">
        <v>2019</v>
      </c>
      <c r="C834" s="27" t="s">
        <v>5</v>
      </c>
      <c r="D834" s="27" t="s">
        <v>12</v>
      </c>
      <c r="E834">
        <v>0</v>
      </c>
    </row>
    <row r="835" spans="1:5" x14ac:dyDescent="0.35">
      <c r="A835" s="27" t="s">
        <v>34</v>
      </c>
      <c r="B835">
        <v>2019</v>
      </c>
      <c r="C835" s="27" t="s">
        <v>5</v>
      </c>
      <c r="D835" s="27" t="s">
        <v>13</v>
      </c>
      <c r="E835">
        <v>728.12729000000002</v>
      </c>
    </row>
    <row r="836" spans="1:5" x14ac:dyDescent="0.35">
      <c r="A836" s="27" t="s">
        <v>34</v>
      </c>
      <c r="B836">
        <v>2019</v>
      </c>
      <c r="C836" s="27" t="s">
        <v>5</v>
      </c>
      <c r="D836" s="27" t="s">
        <v>15</v>
      </c>
      <c r="E836">
        <v>20541.601070000001</v>
      </c>
    </row>
    <row r="837" spans="1:5" x14ac:dyDescent="0.35">
      <c r="A837" s="27" t="s">
        <v>34</v>
      </c>
      <c r="B837">
        <v>2019</v>
      </c>
      <c r="C837" s="27" t="s">
        <v>5</v>
      </c>
      <c r="D837" s="27" t="s">
        <v>16</v>
      </c>
      <c r="E837">
        <v>1697.6378305252035</v>
      </c>
    </row>
    <row r="838" spans="1:5" x14ac:dyDescent="0.35">
      <c r="A838" s="27" t="s">
        <v>34</v>
      </c>
      <c r="B838">
        <v>2019</v>
      </c>
      <c r="C838" s="27" t="s">
        <v>5</v>
      </c>
      <c r="D838" s="27" t="s">
        <v>17</v>
      </c>
      <c r="E838">
        <v>470.90139216061374</v>
      </c>
    </row>
    <row r="839" spans="1:5" x14ac:dyDescent="0.35">
      <c r="A839" s="27" t="s">
        <v>34</v>
      </c>
      <c r="B839">
        <v>2019</v>
      </c>
      <c r="C839" s="27" t="s">
        <v>5</v>
      </c>
      <c r="D839" s="27" t="s">
        <v>20</v>
      </c>
      <c r="E839">
        <v>24817.600989999999</v>
      </c>
    </row>
    <row r="840" spans="1:5" x14ac:dyDescent="0.35">
      <c r="A840" s="27" t="s">
        <v>34</v>
      </c>
      <c r="B840">
        <v>2019</v>
      </c>
      <c r="C840" s="27" t="s">
        <v>6</v>
      </c>
      <c r="D840" s="27" t="s">
        <v>12</v>
      </c>
      <c r="E840">
        <v>0.49340542211975091</v>
      </c>
    </row>
    <row r="841" spans="1:5" x14ac:dyDescent="0.35">
      <c r="A841" s="27" t="s">
        <v>34</v>
      </c>
      <c r="B841">
        <v>2019</v>
      </c>
      <c r="C841" s="27" t="s">
        <v>6</v>
      </c>
      <c r="D841" s="27" t="s">
        <v>13</v>
      </c>
      <c r="E841">
        <v>37.488479999999996</v>
      </c>
    </row>
    <row r="842" spans="1:5" x14ac:dyDescent="0.35">
      <c r="A842" s="27" t="s">
        <v>34</v>
      </c>
      <c r="B842">
        <v>2019</v>
      </c>
      <c r="C842" s="27" t="s">
        <v>6</v>
      </c>
      <c r="D842" s="27" t="s">
        <v>16</v>
      </c>
      <c r="E842">
        <v>36.222746946920246</v>
      </c>
    </row>
    <row r="843" spans="1:5" x14ac:dyDescent="0.35">
      <c r="A843" s="27" t="s">
        <v>34</v>
      </c>
      <c r="B843">
        <v>2019</v>
      </c>
      <c r="C843" s="27" t="s">
        <v>6</v>
      </c>
      <c r="D843" s="27" t="s">
        <v>17</v>
      </c>
      <c r="E843">
        <v>21.0117034923327</v>
      </c>
    </row>
    <row r="844" spans="1:5" x14ac:dyDescent="0.35">
      <c r="A844" s="27" t="s">
        <v>34</v>
      </c>
      <c r="B844">
        <v>2019</v>
      </c>
      <c r="C844" s="27" t="s">
        <v>7</v>
      </c>
      <c r="D844" s="27" t="s">
        <v>12</v>
      </c>
      <c r="E844">
        <v>957.3481509137157</v>
      </c>
    </row>
    <row r="845" spans="1:5" x14ac:dyDescent="0.35">
      <c r="A845" s="27" t="s">
        <v>34</v>
      </c>
      <c r="B845">
        <v>2019</v>
      </c>
      <c r="C845" s="27" t="s">
        <v>7</v>
      </c>
      <c r="D845" s="27" t="s">
        <v>13</v>
      </c>
      <c r="E845">
        <v>302.53365999999994</v>
      </c>
    </row>
    <row r="846" spans="1:5" x14ac:dyDescent="0.35">
      <c r="A846" s="27" t="s">
        <v>34</v>
      </c>
      <c r="B846">
        <v>2019</v>
      </c>
      <c r="C846" s="27" t="s">
        <v>7</v>
      </c>
      <c r="D846" s="27" t="s">
        <v>14</v>
      </c>
      <c r="E846">
        <v>10202.973735840898</v>
      </c>
    </row>
    <row r="847" spans="1:5" x14ac:dyDescent="0.35">
      <c r="A847" s="27" t="s">
        <v>34</v>
      </c>
      <c r="B847">
        <v>2019</v>
      </c>
      <c r="C847" s="27" t="s">
        <v>7</v>
      </c>
      <c r="D847" s="27" t="s">
        <v>15</v>
      </c>
      <c r="E847">
        <v>63569.545410000006</v>
      </c>
    </row>
    <row r="848" spans="1:5" x14ac:dyDescent="0.35">
      <c r="A848" s="27" t="s">
        <v>34</v>
      </c>
      <c r="B848">
        <v>2019</v>
      </c>
      <c r="C848" s="27" t="s">
        <v>7</v>
      </c>
      <c r="D848" s="27" t="s">
        <v>16</v>
      </c>
      <c r="E848">
        <v>4111.6853601542462</v>
      </c>
    </row>
    <row r="849" spans="1:5" x14ac:dyDescent="0.35">
      <c r="A849" s="27" t="s">
        <v>34</v>
      </c>
      <c r="B849">
        <v>2019</v>
      </c>
      <c r="C849" s="27" t="s">
        <v>7</v>
      </c>
      <c r="D849" s="27" t="s">
        <v>17</v>
      </c>
      <c r="E849">
        <v>179.51215787598088</v>
      </c>
    </row>
    <row r="850" spans="1:5" x14ac:dyDescent="0.35">
      <c r="A850" s="27" t="s">
        <v>34</v>
      </c>
      <c r="B850">
        <v>2019</v>
      </c>
      <c r="C850" s="27" t="s">
        <v>7</v>
      </c>
      <c r="D850" s="27" t="s">
        <v>18</v>
      </c>
      <c r="E850">
        <v>1436.8196952287931</v>
      </c>
    </row>
    <row r="851" spans="1:5" x14ac:dyDescent="0.35">
      <c r="A851" s="27" t="s">
        <v>34</v>
      </c>
      <c r="B851">
        <v>2019</v>
      </c>
      <c r="C851" s="27" t="s">
        <v>7</v>
      </c>
      <c r="D851" s="27" t="s">
        <v>19</v>
      </c>
      <c r="E851">
        <v>64556.940689999996</v>
      </c>
    </row>
    <row r="852" spans="1:5" x14ac:dyDescent="0.35">
      <c r="A852" s="27" t="s">
        <v>34</v>
      </c>
      <c r="B852">
        <v>2019</v>
      </c>
      <c r="C852" s="27" t="s">
        <v>7</v>
      </c>
      <c r="D852" s="27" t="s">
        <v>20</v>
      </c>
      <c r="E852">
        <v>20541.601070000001</v>
      </c>
    </row>
    <row r="853" spans="1:5" x14ac:dyDescent="0.35">
      <c r="A853" s="27" t="s">
        <v>34</v>
      </c>
      <c r="B853">
        <v>2019</v>
      </c>
      <c r="C853" s="27" t="s">
        <v>8</v>
      </c>
      <c r="D853" s="27" t="s">
        <v>13</v>
      </c>
      <c r="E853">
        <v>1022.84272</v>
      </c>
    </row>
    <row r="854" spans="1:5" x14ac:dyDescent="0.35">
      <c r="A854" s="27" t="s">
        <v>34</v>
      </c>
      <c r="B854">
        <v>2019</v>
      </c>
      <c r="C854" s="27" t="s">
        <v>9</v>
      </c>
      <c r="D854" s="27" t="s">
        <v>12</v>
      </c>
      <c r="E854">
        <v>8.1021261173448327</v>
      </c>
    </row>
    <row r="855" spans="1:5" x14ac:dyDescent="0.35">
      <c r="A855" s="27" t="s">
        <v>34</v>
      </c>
      <c r="B855">
        <v>2019</v>
      </c>
      <c r="C855" s="27" t="s">
        <v>9</v>
      </c>
      <c r="D855" s="27" t="s">
        <v>13</v>
      </c>
      <c r="E855">
        <v>0</v>
      </c>
    </row>
    <row r="856" spans="1:5" x14ac:dyDescent="0.35">
      <c r="A856" s="27" t="s">
        <v>34</v>
      </c>
      <c r="B856">
        <v>2019</v>
      </c>
      <c r="C856" s="27" t="s">
        <v>9</v>
      </c>
      <c r="D856" s="27" t="s">
        <v>15</v>
      </c>
      <c r="E856">
        <v>16280.18641</v>
      </c>
    </row>
    <row r="857" spans="1:5" x14ac:dyDescent="0.35">
      <c r="A857" s="27" t="s">
        <v>34</v>
      </c>
      <c r="B857">
        <v>2019</v>
      </c>
      <c r="C857" s="27" t="s">
        <v>9</v>
      </c>
      <c r="D857" s="27" t="s">
        <v>16</v>
      </c>
      <c r="E857">
        <v>7801.8620677713816</v>
      </c>
    </row>
    <row r="858" spans="1:5" x14ac:dyDescent="0.35">
      <c r="A858" s="27" t="s">
        <v>34</v>
      </c>
      <c r="B858">
        <v>2019</v>
      </c>
      <c r="C858" s="27" t="s">
        <v>9</v>
      </c>
      <c r="D858" s="27" t="s">
        <v>20</v>
      </c>
      <c r="E858">
        <v>14652.16778</v>
      </c>
    </row>
    <row r="859" spans="1:5" x14ac:dyDescent="0.35">
      <c r="A859" s="27" t="s">
        <v>34</v>
      </c>
      <c r="B859">
        <v>2019</v>
      </c>
      <c r="C859" s="27" t="s">
        <v>10</v>
      </c>
      <c r="D859" s="27" t="s">
        <v>12</v>
      </c>
      <c r="E859">
        <v>5482.6861312771152</v>
      </c>
    </row>
    <row r="860" spans="1:5" x14ac:dyDescent="0.35">
      <c r="A860" s="27" t="s">
        <v>34</v>
      </c>
      <c r="B860">
        <v>2019</v>
      </c>
      <c r="C860" s="27" t="s">
        <v>10</v>
      </c>
      <c r="D860" s="27" t="s">
        <v>13</v>
      </c>
      <c r="E860">
        <v>94269.754560000001</v>
      </c>
    </row>
    <row r="861" spans="1:5" x14ac:dyDescent="0.35">
      <c r="A861" s="27" t="s">
        <v>34</v>
      </c>
      <c r="B861">
        <v>2019</v>
      </c>
      <c r="C861" s="27" t="s">
        <v>10</v>
      </c>
      <c r="D861" s="27" t="s">
        <v>17</v>
      </c>
      <c r="E861">
        <v>54923.837744902892</v>
      </c>
    </row>
    <row r="862" spans="1:5" x14ac:dyDescent="0.35">
      <c r="A862" s="27" t="s">
        <v>34</v>
      </c>
      <c r="B862">
        <v>2019</v>
      </c>
      <c r="C862" s="27" t="s">
        <v>10</v>
      </c>
      <c r="D862" s="27" t="s">
        <v>20</v>
      </c>
      <c r="E862">
        <v>40379.963080000001</v>
      </c>
    </row>
    <row r="863" spans="1:5" x14ac:dyDescent="0.35">
      <c r="A863" s="27" t="s">
        <v>34</v>
      </c>
      <c r="B863">
        <v>2019</v>
      </c>
      <c r="C863" s="27" t="s">
        <v>11</v>
      </c>
      <c r="D863" s="27" t="s">
        <v>12</v>
      </c>
      <c r="E863">
        <v>636.92309794250298</v>
      </c>
    </row>
    <row r="864" spans="1:5" x14ac:dyDescent="0.35">
      <c r="A864" s="27" t="s">
        <v>35</v>
      </c>
      <c r="B864">
        <v>2018</v>
      </c>
      <c r="C864" s="27" t="s">
        <v>5</v>
      </c>
      <c r="D864" s="27" t="s">
        <v>12</v>
      </c>
      <c r="E864">
        <v>0</v>
      </c>
    </row>
    <row r="865" spans="1:5" x14ac:dyDescent="0.35">
      <c r="A865" s="27" t="s">
        <v>35</v>
      </c>
      <c r="B865">
        <v>2018</v>
      </c>
      <c r="C865" s="27" t="s">
        <v>5</v>
      </c>
      <c r="D865" s="27" t="s">
        <v>13</v>
      </c>
      <c r="E865">
        <v>308.71645293817613</v>
      </c>
    </row>
    <row r="866" spans="1:5" x14ac:dyDescent="0.35">
      <c r="A866" s="27" t="s">
        <v>35</v>
      </c>
      <c r="B866">
        <v>2018</v>
      </c>
      <c r="C866" s="27" t="s">
        <v>5</v>
      </c>
      <c r="D866" s="27" t="s">
        <v>15</v>
      </c>
      <c r="E866">
        <v>21514.344829999998</v>
      </c>
    </row>
    <row r="867" spans="1:5" x14ac:dyDescent="0.35">
      <c r="A867" s="27" t="s">
        <v>35</v>
      </c>
      <c r="B867">
        <v>2018</v>
      </c>
      <c r="C867" s="27" t="s">
        <v>5</v>
      </c>
      <c r="D867" s="27" t="s">
        <v>16</v>
      </c>
      <c r="E867">
        <v>55.137392557110168</v>
      </c>
    </row>
    <row r="868" spans="1:5" x14ac:dyDescent="0.35">
      <c r="A868" s="27" t="s">
        <v>35</v>
      </c>
      <c r="B868">
        <v>2018</v>
      </c>
      <c r="C868" s="27" t="s">
        <v>5</v>
      </c>
      <c r="D868" s="27" t="s">
        <v>17</v>
      </c>
      <c r="E868">
        <v>237.89581939053735</v>
      </c>
    </row>
    <row r="869" spans="1:5" x14ac:dyDescent="0.35">
      <c r="A869" s="27" t="s">
        <v>35</v>
      </c>
      <c r="B869">
        <v>2018</v>
      </c>
      <c r="C869" s="27" t="s">
        <v>5</v>
      </c>
      <c r="D869" s="27" t="s">
        <v>20</v>
      </c>
      <c r="E869">
        <v>42667.253629999999</v>
      </c>
    </row>
    <row r="870" spans="1:5" x14ac:dyDescent="0.35">
      <c r="A870" s="27" t="s">
        <v>35</v>
      </c>
      <c r="B870">
        <v>2018</v>
      </c>
      <c r="C870" s="27" t="s">
        <v>6</v>
      </c>
      <c r="D870" s="27" t="s">
        <v>12</v>
      </c>
      <c r="E870">
        <v>9.0654283734176846E-2</v>
      </c>
    </row>
    <row r="871" spans="1:5" x14ac:dyDescent="0.35">
      <c r="A871" s="27" t="s">
        <v>35</v>
      </c>
      <c r="B871">
        <v>2018</v>
      </c>
      <c r="C871" s="27" t="s">
        <v>6</v>
      </c>
      <c r="D871" s="27" t="s">
        <v>13</v>
      </c>
      <c r="E871">
        <v>92.788937918390417</v>
      </c>
    </row>
    <row r="872" spans="1:5" x14ac:dyDescent="0.35">
      <c r="A872" s="27" t="s">
        <v>35</v>
      </c>
      <c r="B872">
        <v>2018</v>
      </c>
      <c r="C872" s="27" t="s">
        <v>6</v>
      </c>
      <c r="D872" s="27" t="s">
        <v>16</v>
      </c>
      <c r="E872">
        <v>19.269386071713917</v>
      </c>
    </row>
    <row r="873" spans="1:5" x14ac:dyDescent="0.35">
      <c r="A873" s="27" t="s">
        <v>35</v>
      </c>
      <c r="B873">
        <v>2018</v>
      </c>
      <c r="C873" s="27" t="s">
        <v>6</v>
      </c>
      <c r="D873" s="27" t="s">
        <v>17</v>
      </c>
      <c r="E873">
        <v>75.385788094039199</v>
      </c>
    </row>
    <row r="874" spans="1:5" x14ac:dyDescent="0.35">
      <c r="A874" s="27" t="s">
        <v>35</v>
      </c>
      <c r="B874">
        <v>2018</v>
      </c>
      <c r="C874" s="27" t="s">
        <v>7</v>
      </c>
      <c r="D874" s="27" t="s">
        <v>12</v>
      </c>
      <c r="E874">
        <v>0.8214994782056545</v>
      </c>
    </row>
    <row r="875" spans="1:5" x14ac:dyDescent="0.35">
      <c r="A875" s="27" t="s">
        <v>35</v>
      </c>
      <c r="B875">
        <v>2018</v>
      </c>
      <c r="C875" s="27" t="s">
        <v>7</v>
      </c>
      <c r="D875" s="27" t="s">
        <v>13</v>
      </c>
      <c r="E875">
        <v>228.25175671501839</v>
      </c>
    </row>
    <row r="876" spans="1:5" x14ac:dyDescent="0.35">
      <c r="A876" s="27" t="s">
        <v>35</v>
      </c>
      <c r="B876">
        <v>2018</v>
      </c>
      <c r="C876" s="27" t="s">
        <v>7</v>
      </c>
      <c r="D876" s="27" t="s">
        <v>14</v>
      </c>
      <c r="E876">
        <v>87275</v>
      </c>
    </row>
    <row r="877" spans="1:5" x14ac:dyDescent="0.35">
      <c r="A877" s="27" t="s">
        <v>35</v>
      </c>
      <c r="B877">
        <v>2018</v>
      </c>
      <c r="C877" s="27" t="s">
        <v>7</v>
      </c>
      <c r="D877" s="27" t="s">
        <v>15</v>
      </c>
      <c r="E877">
        <v>72227.312470000004</v>
      </c>
    </row>
    <row r="878" spans="1:5" x14ac:dyDescent="0.35">
      <c r="A878" s="27" t="s">
        <v>35</v>
      </c>
      <c r="B878">
        <v>2018</v>
      </c>
      <c r="C878" s="27" t="s">
        <v>7</v>
      </c>
      <c r="D878" s="27" t="s">
        <v>16</v>
      </c>
      <c r="E878">
        <v>174.4832213711762</v>
      </c>
    </row>
    <row r="879" spans="1:5" x14ac:dyDescent="0.35">
      <c r="A879" s="27" t="s">
        <v>35</v>
      </c>
      <c r="B879">
        <v>2018</v>
      </c>
      <c r="C879" s="27" t="s">
        <v>7</v>
      </c>
      <c r="D879" s="27" t="s">
        <v>17</v>
      </c>
      <c r="E879">
        <v>146.10923736247889</v>
      </c>
    </row>
    <row r="880" spans="1:5" x14ac:dyDescent="0.35">
      <c r="A880" s="27" t="s">
        <v>35</v>
      </c>
      <c r="B880">
        <v>2018</v>
      </c>
      <c r="C880" s="27" t="s">
        <v>7</v>
      </c>
      <c r="D880" s="27" t="s">
        <v>18</v>
      </c>
      <c r="E880">
        <v>94342</v>
      </c>
    </row>
    <row r="881" spans="1:5" x14ac:dyDescent="0.35">
      <c r="A881" s="27" t="s">
        <v>35</v>
      </c>
      <c r="B881">
        <v>2018</v>
      </c>
      <c r="C881" s="27" t="s">
        <v>7</v>
      </c>
      <c r="D881" s="27" t="s">
        <v>19</v>
      </c>
      <c r="E881">
        <v>19063.000000000004</v>
      </c>
    </row>
    <row r="882" spans="1:5" x14ac:dyDescent="0.35">
      <c r="A882" s="27" t="s">
        <v>35</v>
      </c>
      <c r="B882">
        <v>2018</v>
      </c>
      <c r="C882" s="27" t="s">
        <v>7</v>
      </c>
      <c r="D882" s="27" t="s">
        <v>20</v>
      </c>
      <c r="E882">
        <v>21514.344829999998</v>
      </c>
    </row>
    <row r="883" spans="1:5" x14ac:dyDescent="0.35">
      <c r="A883" s="27" t="s">
        <v>35</v>
      </c>
      <c r="B883">
        <v>2018</v>
      </c>
      <c r="C883" s="27" t="s">
        <v>8</v>
      </c>
      <c r="D883" s="27" t="s">
        <v>13</v>
      </c>
      <c r="E883">
        <v>1812.7337525718342</v>
      </c>
    </row>
    <row r="884" spans="1:5" x14ac:dyDescent="0.35">
      <c r="A884" s="27" t="s">
        <v>35</v>
      </c>
      <c r="B884">
        <v>2018</v>
      </c>
      <c r="C884" s="27" t="s">
        <v>9</v>
      </c>
      <c r="D884" s="27" t="s">
        <v>12</v>
      </c>
      <c r="E884">
        <v>6.3301248974358861</v>
      </c>
    </row>
    <row r="885" spans="1:5" x14ac:dyDescent="0.35">
      <c r="A885" s="27" t="s">
        <v>35</v>
      </c>
      <c r="B885">
        <v>2018</v>
      </c>
      <c r="C885" s="27" t="s">
        <v>9</v>
      </c>
      <c r="D885" s="27" t="s">
        <v>13</v>
      </c>
      <c r="E885">
        <v>0</v>
      </c>
    </row>
    <row r="886" spans="1:5" x14ac:dyDescent="0.35">
      <c r="A886" s="27" t="s">
        <v>35</v>
      </c>
      <c r="B886">
        <v>2018</v>
      </c>
      <c r="C886" s="27" t="s">
        <v>9</v>
      </c>
      <c r="D886" s="27" t="s">
        <v>15</v>
      </c>
      <c r="E886">
        <v>11675.291710000001</v>
      </c>
    </row>
    <row r="887" spans="1:5" x14ac:dyDescent="0.35">
      <c r="A887" s="27" t="s">
        <v>35</v>
      </c>
      <c r="B887">
        <v>2018</v>
      </c>
      <c r="C887" s="27" t="s">
        <v>9</v>
      </c>
      <c r="D887" s="27" t="s">
        <v>16</v>
      </c>
      <c r="E887">
        <v>424.63999999999987</v>
      </c>
    </row>
    <row r="888" spans="1:5" x14ac:dyDescent="0.35">
      <c r="A888" s="27" t="s">
        <v>35</v>
      </c>
      <c r="B888">
        <v>2018</v>
      </c>
      <c r="C888" s="27" t="s">
        <v>9</v>
      </c>
      <c r="D888" s="27" t="s">
        <v>20</v>
      </c>
      <c r="E888">
        <v>10507.762540000002</v>
      </c>
    </row>
    <row r="889" spans="1:5" x14ac:dyDescent="0.35">
      <c r="A889" s="27" t="s">
        <v>35</v>
      </c>
      <c r="B889">
        <v>2018</v>
      </c>
      <c r="C889" s="27" t="s">
        <v>10</v>
      </c>
      <c r="D889" s="27" t="s">
        <v>12</v>
      </c>
      <c r="E889">
        <v>505.83015172192358</v>
      </c>
    </row>
    <row r="890" spans="1:5" x14ac:dyDescent="0.35">
      <c r="A890" s="27" t="s">
        <v>35</v>
      </c>
      <c r="B890">
        <v>2018</v>
      </c>
      <c r="C890" s="27" t="s">
        <v>10</v>
      </c>
      <c r="D890" s="27" t="s">
        <v>13</v>
      </c>
      <c r="E890">
        <v>62586.509099856587</v>
      </c>
    </row>
    <row r="891" spans="1:5" x14ac:dyDescent="0.35">
      <c r="A891" s="27" t="s">
        <v>35</v>
      </c>
      <c r="B891">
        <v>2018</v>
      </c>
      <c r="C891" s="27" t="s">
        <v>10</v>
      </c>
      <c r="D891" s="27" t="s">
        <v>17</v>
      </c>
      <c r="E891">
        <v>38439.609155152946</v>
      </c>
    </row>
    <row r="892" spans="1:5" x14ac:dyDescent="0.35">
      <c r="A892" s="27" t="s">
        <v>35</v>
      </c>
      <c r="B892">
        <v>2018</v>
      </c>
      <c r="C892" s="27" t="s">
        <v>10</v>
      </c>
      <c r="D892" s="27" t="s">
        <v>20</v>
      </c>
      <c r="E892">
        <v>30727.588019999999</v>
      </c>
    </row>
    <row r="893" spans="1:5" x14ac:dyDescent="0.35">
      <c r="A893" s="27" t="s">
        <v>35</v>
      </c>
      <c r="B893">
        <v>2019</v>
      </c>
      <c r="C893" s="27" t="s">
        <v>5</v>
      </c>
      <c r="D893" s="27" t="s">
        <v>12</v>
      </c>
      <c r="E893">
        <v>0</v>
      </c>
    </row>
    <row r="894" spans="1:5" x14ac:dyDescent="0.35">
      <c r="A894" s="27" t="s">
        <v>35</v>
      </c>
      <c r="B894">
        <v>2019</v>
      </c>
      <c r="C894" s="27" t="s">
        <v>5</v>
      </c>
      <c r="D894" s="27" t="s">
        <v>13</v>
      </c>
      <c r="E894">
        <v>306.06367006019622</v>
      </c>
    </row>
    <row r="895" spans="1:5" x14ac:dyDescent="0.35">
      <c r="A895" s="27" t="s">
        <v>35</v>
      </c>
      <c r="B895">
        <v>2019</v>
      </c>
      <c r="C895" s="27" t="s">
        <v>5</v>
      </c>
      <c r="D895" s="27" t="s">
        <v>15</v>
      </c>
      <c r="E895">
        <v>15660.80755</v>
      </c>
    </row>
    <row r="896" spans="1:5" x14ac:dyDescent="0.35">
      <c r="A896" s="27" t="s">
        <v>35</v>
      </c>
      <c r="B896">
        <v>2019</v>
      </c>
      <c r="C896" s="27" t="s">
        <v>5</v>
      </c>
      <c r="D896" s="27" t="s">
        <v>16</v>
      </c>
      <c r="E896">
        <v>46.936519927665799</v>
      </c>
    </row>
    <row r="897" spans="1:5" x14ac:dyDescent="0.35">
      <c r="A897" s="27" t="s">
        <v>35</v>
      </c>
      <c r="B897">
        <v>2019</v>
      </c>
      <c r="C897" s="27" t="s">
        <v>5</v>
      </c>
      <c r="D897" s="27" t="s">
        <v>17</v>
      </c>
      <c r="E897">
        <v>247.78068765021894</v>
      </c>
    </row>
    <row r="898" spans="1:5" x14ac:dyDescent="0.35">
      <c r="A898" s="27" t="s">
        <v>35</v>
      </c>
      <c r="B898">
        <v>2019</v>
      </c>
      <c r="C898" s="27" t="s">
        <v>5</v>
      </c>
      <c r="D898" s="27" t="s">
        <v>20</v>
      </c>
      <c r="E898">
        <v>35646.433379999995</v>
      </c>
    </row>
    <row r="899" spans="1:5" x14ac:dyDescent="0.35">
      <c r="A899" s="27" t="s">
        <v>35</v>
      </c>
      <c r="B899">
        <v>2019</v>
      </c>
      <c r="C899" s="27" t="s">
        <v>6</v>
      </c>
      <c r="D899" s="27" t="s">
        <v>12</v>
      </c>
      <c r="E899">
        <v>8.4820156170468591E-2</v>
      </c>
    </row>
    <row r="900" spans="1:5" x14ac:dyDescent="0.35">
      <c r="A900" s="27" t="s">
        <v>35</v>
      </c>
      <c r="B900">
        <v>2019</v>
      </c>
      <c r="C900" s="27" t="s">
        <v>6</v>
      </c>
      <c r="D900" s="27" t="s">
        <v>13</v>
      </c>
      <c r="E900">
        <v>87.416158914104173</v>
      </c>
    </row>
    <row r="901" spans="1:5" x14ac:dyDescent="0.35">
      <c r="A901" s="27" t="s">
        <v>35</v>
      </c>
      <c r="B901">
        <v>2019</v>
      </c>
      <c r="C901" s="27" t="s">
        <v>6</v>
      </c>
      <c r="D901" s="27" t="s">
        <v>16</v>
      </c>
      <c r="E901">
        <v>16.403329962169227</v>
      </c>
    </row>
    <row r="902" spans="1:5" x14ac:dyDescent="0.35">
      <c r="A902" s="27" t="s">
        <v>35</v>
      </c>
      <c r="B902">
        <v>2019</v>
      </c>
      <c r="C902" s="27" t="s">
        <v>6</v>
      </c>
      <c r="D902" s="27" t="s">
        <v>17</v>
      </c>
      <c r="E902">
        <v>74.753003599410491</v>
      </c>
    </row>
    <row r="903" spans="1:5" x14ac:dyDescent="0.35">
      <c r="A903" s="27" t="s">
        <v>35</v>
      </c>
      <c r="B903">
        <v>2019</v>
      </c>
      <c r="C903" s="27" t="s">
        <v>7</v>
      </c>
      <c r="D903" s="27" t="s">
        <v>12</v>
      </c>
      <c r="E903">
        <v>0.76844219978916151</v>
      </c>
    </row>
    <row r="904" spans="1:5" x14ac:dyDescent="0.35">
      <c r="A904" s="27" t="s">
        <v>35</v>
      </c>
      <c r="B904">
        <v>2019</v>
      </c>
      <c r="C904" s="27" t="s">
        <v>7</v>
      </c>
      <c r="D904" s="27" t="s">
        <v>13</v>
      </c>
      <c r="E904">
        <v>227.10511823299268</v>
      </c>
    </row>
    <row r="905" spans="1:5" x14ac:dyDescent="0.35">
      <c r="A905" s="27" t="s">
        <v>35</v>
      </c>
      <c r="B905">
        <v>2019</v>
      </c>
      <c r="C905" s="27" t="s">
        <v>7</v>
      </c>
      <c r="D905" s="27" t="s">
        <v>14</v>
      </c>
      <c r="E905">
        <v>86234.9</v>
      </c>
    </row>
    <row r="906" spans="1:5" x14ac:dyDescent="0.35">
      <c r="A906" s="27" t="s">
        <v>35</v>
      </c>
      <c r="B906">
        <v>2019</v>
      </c>
      <c r="C906" s="27" t="s">
        <v>7</v>
      </c>
      <c r="D906" s="27" t="s">
        <v>15</v>
      </c>
      <c r="E906">
        <v>64782.008900000001</v>
      </c>
    </row>
    <row r="907" spans="1:5" x14ac:dyDescent="0.35">
      <c r="A907" s="27" t="s">
        <v>35</v>
      </c>
      <c r="B907">
        <v>2019</v>
      </c>
      <c r="C907" s="27" t="s">
        <v>7</v>
      </c>
      <c r="D907" s="27" t="s">
        <v>16</v>
      </c>
      <c r="E907">
        <v>148.53186994544791</v>
      </c>
    </row>
    <row r="908" spans="1:5" x14ac:dyDescent="0.35">
      <c r="A908" s="27" t="s">
        <v>35</v>
      </c>
      <c r="B908">
        <v>2019</v>
      </c>
      <c r="C908" s="27" t="s">
        <v>7</v>
      </c>
      <c r="D908" s="27" t="s">
        <v>17</v>
      </c>
      <c r="E908">
        <v>151.2225435825525</v>
      </c>
    </row>
    <row r="909" spans="1:5" x14ac:dyDescent="0.35">
      <c r="A909" s="27" t="s">
        <v>35</v>
      </c>
      <c r="B909">
        <v>2019</v>
      </c>
      <c r="C909" s="27" t="s">
        <v>7</v>
      </c>
      <c r="D909" s="27" t="s">
        <v>18</v>
      </c>
      <c r="E909">
        <v>89490.059999999983</v>
      </c>
    </row>
    <row r="910" spans="1:5" x14ac:dyDescent="0.35">
      <c r="A910" s="27" t="s">
        <v>35</v>
      </c>
      <c r="B910">
        <v>2019</v>
      </c>
      <c r="C910" s="27" t="s">
        <v>7</v>
      </c>
      <c r="D910" s="27" t="s">
        <v>19</v>
      </c>
      <c r="E910">
        <v>20103.940000000002</v>
      </c>
    </row>
    <row r="911" spans="1:5" x14ac:dyDescent="0.35">
      <c r="A911" s="27" t="s">
        <v>35</v>
      </c>
      <c r="B911">
        <v>2019</v>
      </c>
      <c r="C911" s="27" t="s">
        <v>7</v>
      </c>
      <c r="D911" s="27" t="s">
        <v>20</v>
      </c>
      <c r="E911">
        <v>15660.80755</v>
      </c>
    </row>
    <row r="912" spans="1:5" x14ac:dyDescent="0.35">
      <c r="A912" s="27" t="s">
        <v>35</v>
      </c>
      <c r="B912">
        <v>2019</v>
      </c>
      <c r="C912" s="27" t="s">
        <v>8</v>
      </c>
      <c r="D912" s="27" t="s">
        <v>13</v>
      </c>
      <c r="E912">
        <v>150.67434205003846</v>
      </c>
    </row>
    <row r="913" spans="1:5" x14ac:dyDescent="0.35">
      <c r="A913" s="27" t="s">
        <v>35</v>
      </c>
      <c r="B913">
        <v>2019</v>
      </c>
      <c r="C913" s="27" t="s">
        <v>9</v>
      </c>
      <c r="D913" s="27" t="s">
        <v>12</v>
      </c>
      <c r="E913">
        <v>5.9213677993254255</v>
      </c>
    </row>
    <row r="914" spans="1:5" x14ac:dyDescent="0.35">
      <c r="A914" s="27" t="s">
        <v>35</v>
      </c>
      <c r="B914">
        <v>2019</v>
      </c>
      <c r="C914" s="27" t="s">
        <v>9</v>
      </c>
      <c r="D914" s="27" t="s">
        <v>13</v>
      </c>
      <c r="E914">
        <v>0</v>
      </c>
    </row>
    <row r="915" spans="1:5" x14ac:dyDescent="0.35">
      <c r="A915" s="27" t="s">
        <v>35</v>
      </c>
      <c r="B915">
        <v>2019</v>
      </c>
      <c r="C915" s="27" t="s">
        <v>9</v>
      </c>
      <c r="D915" s="27" t="s">
        <v>15</v>
      </c>
      <c r="E915">
        <v>11739.168899999999</v>
      </c>
    </row>
    <row r="916" spans="1:5" x14ac:dyDescent="0.35">
      <c r="A916" s="27" t="s">
        <v>35</v>
      </c>
      <c r="B916">
        <v>2019</v>
      </c>
      <c r="C916" s="27" t="s">
        <v>9</v>
      </c>
      <c r="D916" s="27" t="s">
        <v>16</v>
      </c>
      <c r="E916">
        <v>419.34442550298809</v>
      </c>
    </row>
    <row r="917" spans="1:5" x14ac:dyDescent="0.35">
      <c r="A917" s="27" t="s">
        <v>35</v>
      </c>
      <c r="B917">
        <v>2019</v>
      </c>
      <c r="C917" s="27" t="s">
        <v>9</v>
      </c>
      <c r="D917" s="27" t="s">
        <v>20</v>
      </c>
      <c r="E917">
        <v>10565.25202</v>
      </c>
    </row>
    <row r="918" spans="1:5" x14ac:dyDescent="0.35">
      <c r="A918" s="27" t="s">
        <v>35</v>
      </c>
      <c r="B918">
        <v>2019</v>
      </c>
      <c r="C918" s="27" t="s">
        <v>10</v>
      </c>
      <c r="D918" s="27" t="s">
        <v>12</v>
      </c>
      <c r="E918">
        <v>473.15713366152323</v>
      </c>
    </row>
    <row r="919" spans="1:5" x14ac:dyDescent="0.35">
      <c r="A919" s="27" t="s">
        <v>35</v>
      </c>
      <c r="B919">
        <v>2019</v>
      </c>
      <c r="C919" s="27" t="s">
        <v>10</v>
      </c>
      <c r="D919" s="27" t="s">
        <v>13</v>
      </c>
      <c r="E919">
        <v>62940.840710742676</v>
      </c>
    </row>
    <row r="920" spans="1:5" x14ac:dyDescent="0.35">
      <c r="A920" s="27" t="s">
        <v>35</v>
      </c>
      <c r="B920">
        <v>2019</v>
      </c>
      <c r="C920" s="27" t="s">
        <v>10</v>
      </c>
      <c r="D920" s="27" t="s">
        <v>17</v>
      </c>
      <c r="E920">
        <v>39879.243765167812</v>
      </c>
    </row>
    <row r="921" spans="1:5" x14ac:dyDescent="0.35">
      <c r="A921" s="27" t="s">
        <v>35</v>
      </c>
      <c r="B921">
        <v>2019</v>
      </c>
      <c r="C921" s="27" t="s">
        <v>10</v>
      </c>
      <c r="D921" s="27" t="s">
        <v>20</v>
      </c>
      <c r="E921">
        <v>30309.492419999999</v>
      </c>
    </row>
    <row r="922" spans="1:5" x14ac:dyDescent="0.35">
      <c r="A922" s="27" t="s">
        <v>36</v>
      </c>
      <c r="B922">
        <v>2018</v>
      </c>
      <c r="C922" s="27" t="s">
        <v>5</v>
      </c>
      <c r="D922" s="27" t="s">
        <v>12</v>
      </c>
      <c r="E922">
        <v>0</v>
      </c>
    </row>
    <row r="923" spans="1:5" x14ac:dyDescent="0.35">
      <c r="A923" s="27" t="s">
        <v>36</v>
      </c>
      <c r="B923">
        <v>2018</v>
      </c>
      <c r="C923" s="27" t="s">
        <v>5</v>
      </c>
      <c r="D923" s="27" t="s">
        <v>13</v>
      </c>
      <c r="E923">
        <v>955.9702894162042</v>
      </c>
    </row>
    <row r="924" spans="1:5" x14ac:dyDescent="0.35">
      <c r="A924" s="27" t="s">
        <v>36</v>
      </c>
      <c r="B924">
        <v>2018</v>
      </c>
      <c r="C924" s="27" t="s">
        <v>5</v>
      </c>
      <c r="D924" s="27" t="s">
        <v>15</v>
      </c>
      <c r="E924">
        <v>48773.669779999997</v>
      </c>
    </row>
    <row r="925" spans="1:5" x14ac:dyDescent="0.35">
      <c r="A925" s="27" t="s">
        <v>36</v>
      </c>
      <c r="B925">
        <v>2018</v>
      </c>
      <c r="C925" s="27" t="s">
        <v>5</v>
      </c>
      <c r="D925" s="27" t="s">
        <v>16</v>
      </c>
      <c r="E925">
        <v>235.29991800806741</v>
      </c>
    </row>
    <row r="926" spans="1:5" x14ac:dyDescent="0.35">
      <c r="A926" s="27" t="s">
        <v>36</v>
      </c>
      <c r="B926">
        <v>2018</v>
      </c>
      <c r="C926" s="27" t="s">
        <v>5</v>
      </c>
      <c r="D926" s="27" t="s">
        <v>17</v>
      </c>
      <c r="E926">
        <v>1073.7940024729842</v>
      </c>
    </row>
    <row r="927" spans="1:5" x14ac:dyDescent="0.35">
      <c r="A927" s="27" t="s">
        <v>36</v>
      </c>
      <c r="B927">
        <v>2018</v>
      </c>
      <c r="C927" s="27" t="s">
        <v>5</v>
      </c>
      <c r="D927" s="27" t="s">
        <v>20</v>
      </c>
      <c r="E927">
        <v>64165.457509999993</v>
      </c>
    </row>
    <row r="928" spans="1:5" x14ac:dyDescent="0.35">
      <c r="A928" s="27" t="s">
        <v>36</v>
      </c>
      <c r="B928">
        <v>2018</v>
      </c>
      <c r="C928" s="27" t="s">
        <v>6</v>
      </c>
      <c r="D928" s="27" t="s">
        <v>12</v>
      </c>
      <c r="E928">
        <v>1.7360414334946539</v>
      </c>
    </row>
    <row r="929" spans="1:5" x14ac:dyDescent="0.35">
      <c r="A929" s="27" t="s">
        <v>36</v>
      </c>
      <c r="B929">
        <v>2018</v>
      </c>
      <c r="C929" s="27" t="s">
        <v>6</v>
      </c>
      <c r="D929" s="27" t="s">
        <v>13</v>
      </c>
      <c r="E929">
        <v>47.647303228283938</v>
      </c>
    </row>
    <row r="930" spans="1:5" x14ac:dyDescent="0.35">
      <c r="A930" s="27" t="s">
        <v>36</v>
      </c>
      <c r="B930">
        <v>2018</v>
      </c>
      <c r="C930" s="27" t="s">
        <v>6</v>
      </c>
      <c r="D930" s="27" t="s">
        <v>16</v>
      </c>
      <c r="E930">
        <v>32.524161701379221</v>
      </c>
    </row>
    <row r="931" spans="1:5" x14ac:dyDescent="0.35">
      <c r="A931" s="27" t="s">
        <v>36</v>
      </c>
      <c r="B931">
        <v>2018</v>
      </c>
      <c r="C931" s="27" t="s">
        <v>6</v>
      </c>
      <c r="D931" s="27" t="s">
        <v>17</v>
      </c>
      <c r="E931">
        <v>46.282396416536116</v>
      </c>
    </row>
    <row r="932" spans="1:5" x14ac:dyDescent="0.35">
      <c r="A932" s="27" t="s">
        <v>36</v>
      </c>
      <c r="B932">
        <v>2018</v>
      </c>
      <c r="C932" s="27" t="s">
        <v>7</v>
      </c>
      <c r="D932" s="27" t="s">
        <v>12</v>
      </c>
      <c r="E932">
        <v>2448.1155153620571</v>
      </c>
    </row>
    <row r="933" spans="1:5" x14ac:dyDescent="0.35">
      <c r="A933" s="27" t="s">
        <v>36</v>
      </c>
      <c r="B933">
        <v>2018</v>
      </c>
      <c r="C933" s="27" t="s">
        <v>7</v>
      </c>
      <c r="D933" s="27" t="s">
        <v>13</v>
      </c>
      <c r="E933">
        <v>146.86345361313292</v>
      </c>
    </row>
    <row r="934" spans="1:5" x14ac:dyDescent="0.35">
      <c r="A934" s="27" t="s">
        <v>36</v>
      </c>
      <c r="B934">
        <v>2018</v>
      </c>
      <c r="C934" s="27" t="s">
        <v>7</v>
      </c>
      <c r="D934" s="27" t="s">
        <v>14</v>
      </c>
      <c r="E934">
        <v>91878.000000000015</v>
      </c>
    </row>
    <row r="935" spans="1:5" x14ac:dyDescent="0.35">
      <c r="A935" s="27" t="s">
        <v>36</v>
      </c>
      <c r="B935">
        <v>2018</v>
      </c>
      <c r="C935" s="27" t="s">
        <v>7</v>
      </c>
      <c r="D935" s="27" t="s">
        <v>15</v>
      </c>
      <c r="E935">
        <v>81459.458559999999</v>
      </c>
    </row>
    <row r="936" spans="1:5" x14ac:dyDescent="0.35">
      <c r="A936" s="27" t="s">
        <v>36</v>
      </c>
      <c r="B936">
        <v>2018</v>
      </c>
      <c r="C936" s="27" t="s">
        <v>7</v>
      </c>
      <c r="D936" s="27" t="s">
        <v>16</v>
      </c>
      <c r="E936">
        <v>3850.257182948365</v>
      </c>
    </row>
    <row r="937" spans="1:5" x14ac:dyDescent="0.35">
      <c r="A937" s="27" t="s">
        <v>36</v>
      </c>
      <c r="B937">
        <v>2018</v>
      </c>
      <c r="C937" s="27" t="s">
        <v>7</v>
      </c>
      <c r="D937" s="27" t="s">
        <v>17</v>
      </c>
      <c r="E937">
        <v>144.92275631591573</v>
      </c>
    </row>
    <row r="938" spans="1:5" x14ac:dyDescent="0.35">
      <c r="A938" s="27" t="s">
        <v>36</v>
      </c>
      <c r="B938">
        <v>2018</v>
      </c>
      <c r="C938" s="27" t="s">
        <v>7</v>
      </c>
      <c r="D938" s="27" t="s">
        <v>18</v>
      </c>
      <c r="E938">
        <v>99591</v>
      </c>
    </row>
    <row r="939" spans="1:5" x14ac:dyDescent="0.35">
      <c r="A939" s="27" t="s">
        <v>36</v>
      </c>
      <c r="B939">
        <v>2018</v>
      </c>
      <c r="C939" s="27" t="s">
        <v>7</v>
      </c>
      <c r="D939" s="27" t="s">
        <v>20</v>
      </c>
      <c r="E939">
        <v>48773.669779999997</v>
      </c>
    </row>
    <row r="940" spans="1:5" x14ac:dyDescent="0.35">
      <c r="A940" s="27" t="s">
        <v>36</v>
      </c>
      <c r="B940">
        <v>2018</v>
      </c>
      <c r="C940" s="27" t="s">
        <v>8</v>
      </c>
      <c r="D940" s="27" t="s">
        <v>13</v>
      </c>
      <c r="E940">
        <v>57.238531834455557</v>
      </c>
    </row>
    <row r="941" spans="1:5" x14ac:dyDescent="0.35">
      <c r="A941" s="27" t="s">
        <v>36</v>
      </c>
      <c r="B941">
        <v>2018</v>
      </c>
      <c r="C941" s="27" t="s">
        <v>9</v>
      </c>
      <c r="D941" s="27" t="s">
        <v>12</v>
      </c>
      <c r="E941">
        <v>18.973485870045337</v>
      </c>
    </row>
    <row r="942" spans="1:5" x14ac:dyDescent="0.35">
      <c r="A942" s="27" t="s">
        <v>36</v>
      </c>
      <c r="B942">
        <v>2018</v>
      </c>
      <c r="C942" s="27" t="s">
        <v>9</v>
      </c>
      <c r="D942" s="27" t="s">
        <v>13</v>
      </c>
      <c r="E942">
        <v>0</v>
      </c>
    </row>
    <row r="943" spans="1:5" x14ac:dyDescent="0.35">
      <c r="A943" s="27" t="s">
        <v>36</v>
      </c>
      <c r="B943">
        <v>2018</v>
      </c>
      <c r="C943" s="27" t="s">
        <v>9</v>
      </c>
      <c r="D943" s="27" t="s">
        <v>15</v>
      </c>
      <c r="E943">
        <v>11100.50079</v>
      </c>
    </row>
    <row r="944" spans="1:5" x14ac:dyDescent="0.35">
      <c r="A944" s="27" t="s">
        <v>36</v>
      </c>
      <c r="B944">
        <v>2018</v>
      </c>
      <c r="C944" s="27" t="s">
        <v>9</v>
      </c>
      <c r="D944" s="27" t="s">
        <v>16</v>
      </c>
      <c r="E944">
        <v>519.52130231925639</v>
      </c>
    </row>
    <row r="945" spans="1:5" x14ac:dyDescent="0.35">
      <c r="A945" s="27" t="s">
        <v>36</v>
      </c>
      <c r="B945">
        <v>2018</v>
      </c>
      <c r="C945" s="27" t="s">
        <v>9</v>
      </c>
      <c r="D945" s="27" t="s">
        <v>20</v>
      </c>
      <c r="E945">
        <v>9990.4507099999992</v>
      </c>
    </row>
    <row r="946" spans="1:5" x14ac:dyDescent="0.35">
      <c r="A946" s="27" t="s">
        <v>36</v>
      </c>
      <c r="B946">
        <v>2018</v>
      </c>
      <c r="C946" s="27" t="s">
        <v>10</v>
      </c>
      <c r="D946" s="27" t="s">
        <v>12</v>
      </c>
      <c r="E946">
        <v>946.70659701394391</v>
      </c>
    </row>
    <row r="947" spans="1:5" x14ac:dyDescent="0.35">
      <c r="A947" s="27" t="s">
        <v>36</v>
      </c>
      <c r="B947">
        <v>2018</v>
      </c>
      <c r="C947" s="27" t="s">
        <v>10</v>
      </c>
      <c r="D947" s="27" t="s">
        <v>13</v>
      </c>
      <c r="E947">
        <v>54553.960421907919</v>
      </c>
    </row>
    <row r="948" spans="1:5" x14ac:dyDescent="0.35">
      <c r="A948" s="27" t="s">
        <v>36</v>
      </c>
      <c r="B948">
        <v>2018</v>
      </c>
      <c r="C948" s="27" t="s">
        <v>10</v>
      </c>
      <c r="D948" s="27" t="s">
        <v>17</v>
      </c>
      <c r="E948">
        <v>52643.70084479457</v>
      </c>
    </row>
    <row r="949" spans="1:5" x14ac:dyDescent="0.35">
      <c r="A949" s="27" t="s">
        <v>36</v>
      </c>
      <c r="B949">
        <v>2018</v>
      </c>
      <c r="C949" s="27" t="s">
        <v>10</v>
      </c>
      <c r="D949" s="27" t="s">
        <v>20</v>
      </c>
      <c r="E949">
        <v>18404.051149999999</v>
      </c>
    </row>
    <row r="950" spans="1:5" x14ac:dyDescent="0.35">
      <c r="A950" s="27" t="s">
        <v>36</v>
      </c>
      <c r="B950">
        <v>2019</v>
      </c>
      <c r="C950" s="27" t="s">
        <v>5</v>
      </c>
      <c r="D950" s="27" t="s">
        <v>12</v>
      </c>
      <c r="E950">
        <v>0</v>
      </c>
    </row>
    <row r="951" spans="1:5" x14ac:dyDescent="0.35">
      <c r="A951" s="27" t="s">
        <v>36</v>
      </c>
      <c r="B951">
        <v>2019</v>
      </c>
      <c r="C951" s="27" t="s">
        <v>5</v>
      </c>
      <c r="D951" s="27" t="s">
        <v>13</v>
      </c>
      <c r="E951">
        <v>928.79233286481895</v>
      </c>
    </row>
    <row r="952" spans="1:5" x14ac:dyDescent="0.35">
      <c r="A952" s="27" t="s">
        <v>36</v>
      </c>
      <c r="B952">
        <v>2019</v>
      </c>
      <c r="C952" s="27" t="s">
        <v>5</v>
      </c>
      <c r="D952" s="27" t="s">
        <v>15</v>
      </c>
      <c r="E952">
        <v>44408.985410000001</v>
      </c>
    </row>
    <row r="953" spans="1:5" x14ac:dyDescent="0.35">
      <c r="A953" s="27" t="s">
        <v>36</v>
      </c>
      <c r="B953">
        <v>2019</v>
      </c>
      <c r="C953" s="27" t="s">
        <v>5</v>
      </c>
      <c r="D953" s="27" t="s">
        <v>16</v>
      </c>
      <c r="E953">
        <v>239.41226043838694</v>
      </c>
    </row>
    <row r="954" spans="1:5" x14ac:dyDescent="0.35">
      <c r="A954" s="27" t="s">
        <v>36</v>
      </c>
      <c r="B954">
        <v>2019</v>
      </c>
      <c r="C954" s="27" t="s">
        <v>5</v>
      </c>
      <c r="D954" s="27" t="s">
        <v>17</v>
      </c>
      <c r="E954">
        <v>1070.0581400314379</v>
      </c>
    </row>
    <row r="955" spans="1:5" x14ac:dyDescent="0.35">
      <c r="A955" s="27" t="s">
        <v>36</v>
      </c>
      <c r="B955">
        <v>2019</v>
      </c>
      <c r="C955" s="27" t="s">
        <v>5</v>
      </c>
      <c r="D955" s="27" t="s">
        <v>20</v>
      </c>
      <c r="E955">
        <v>58366.973239999992</v>
      </c>
    </row>
    <row r="956" spans="1:5" x14ac:dyDescent="0.35">
      <c r="A956" s="27" t="s">
        <v>36</v>
      </c>
      <c r="B956">
        <v>2019</v>
      </c>
      <c r="C956" s="27" t="s">
        <v>6</v>
      </c>
      <c r="D956" s="27" t="s">
        <v>12</v>
      </c>
      <c r="E956">
        <v>1.7722547383452878</v>
      </c>
    </row>
    <row r="957" spans="1:5" x14ac:dyDescent="0.35">
      <c r="A957" s="27" t="s">
        <v>36</v>
      </c>
      <c r="B957">
        <v>2019</v>
      </c>
      <c r="C957" s="27" t="s">
        <v>6</v>
      </c>
      <c r="D957" s="27" t="s">
        <v>13</v>
      </c>
      <c r="E957">
        <v>50.468813038080704</v>
      </c>
    </row>
    <row r="958" spans="1:5" x14ac:dyDescent="0.35">
      <c r="A958" s="27" t="s">
        <v>36</v>
      </c>
      <c r="B958">
        <v>2019</v>
      </c>
      <c r="C958" s="27" t="s">
        <v>6</v>
      </c>
      <c r="D958" s="27" t="s">
        <v>16</v>
      </c>
      <c r="E958">
        <v>33.372711981639718</v>
      </c>
    </row>
    <row r="959" spans="1:5" x14ac:dyDescent="0.35">
      <c r="A959" s="27" t="s">
        <v>36</v>
      </c>
      <c r="B959">
        <v>2019</v>
      </c>
      <c r="C959" s="27" t="s">
        <v>6</v>
      </c>
      <c r="D959" s="27" t="s">
        <v>17</v>
      </c>
      <c r="E959">
        <v>48.168735429073877</v>
      </c>
    </row>
    <row r="960" spans="1:5" x14ac:dyDescent="0.35">
      <c r="A960" s="27" t="s">
        <v>36</v>
      </c>
      <c r="B960">
        <v>2019</v>
      </c>
      <c r="C960" s="27" t="s">
        <v>7</v>
      </c>
      <c r="D960" s="27" t="s">
        <v>12</v>
      </c>
      <c r="E960">
        <v>2169.8767082182512</v>
      </c>
    </row>
    <row r="961" spans="1:5" x14ac:dyDescent="0.35">
      <c r="A961" s="27" t="s">
        <v>36</v>
      </c>
      <c r="B961">
        <v>2019</v>
      </c>
      <c r="C961" s="27" t="s">
        <v>7</v>
      </c>
      <c r="D961" s="27" t="s">
        <v>13</v>
      </c>
      <c r="E961">
        <v>155.97752933630289</v>
      </c>
    </row>
    <row r="962" spans="1:5" x14ac:dyDescent="0.35">
      <c r="A962" s="27" t="s">
        <v>36</v>
      </c>
      <c r="B962">
        <v>2019</v>
      </c>
      <c r="C962" s="27" t="s">
        <v>7</v>
      </c>
      <c r="D962" s="27" t="s">
        <v>14</v>
      </c>
      <c r="E962">
        <v>100780.99999999999</v>
      </c>
    </row>
    <row r="963" spans="1:5" x14ac:dyDescent="0.35">
      <c r="A963" s="27" t="s">
        <v>36</v>
      </c>
      <c r="B963">
        <v>2019</v>
      </c>
      <c r="C963" s="27" t="s">
        <v>7</v>
      </c>
      <c r="D963" s="27" t="s">
        <v>15</v>
      </c>
      <c r="E963">
        <v>71736.396569999997</v>
      </c>
    </row>
    <row r="964" spans="1:5" x14ac:dyDescent="0.35">
      <c r="A964" s="27" t="s">
        <v>36</v>
      </c>
      <c r="B964">
        <v>2019</v>
      </c>
      <c r="C964" s="27" t="s">
        <v>7</v>
      </c>
      <c r="D964" s="27" t="s">
        <v>16</v>
      </c>
      <c r="E964">
        <v>3871.0969066980883</v>
      </c>
    </row>
    <row r="965" spans="1:5" x14ac:dyDescent="0.35">
      <c r="A965" s="27" t="s">
        <v>36</v>
      </c>
      <c r="B965">
        <v>2019</v>
      </c>
      <c r="C965" s="27" t="s">
        <v>7</v>
      </c>
      <c r="D965" s="27" t="s">
        <v>17</v>
      </c>
      <c r="E965">
        <v>150.78718607607294</v>
      </c>
    </row>
    <row r="966" spans="1:5" x14ac:dyDescent="0.35">
      <c r="A966" s="27" t="s">
        <v>36</v>
      </c>
      <c r="B966">
        <v>2019</v>
      </c>
      <c r="C966" s="27" t="s">
        <v>7</v>
      </c>
      <c r="D966" s="27" t="s">
        <v>18</v>
      </c>
      <c r="E966">
        <v>106074</v>
      </c>
    </row>
    <row r="967" spans="1:5" x14ac:dyDescent="0.35">
      <c r="A967" s="27" t="s">
        <v>36</v>
      </c>
      <c r="B967">
        <v>2019</v>
      </c>
      <c r="C967" s="27" t="s">
        <v>7</v>
      </c>
      <c r="D967" s="27" t="s">
        <v>20</v>
      </c>
      <c r="E967">
        <v>44408.985410000001</v>
      </c>
    </row>
    <row r="968" spans="1:5" x14ac:dyDescent="0.35">
      <c r="A968" s="27" t="s">
        <v>36</v>
      </c>
      <c r="B968">
        <v>2019</v>
      </c>
      <c r="C968" s="27" t="s">
        <v>8</v>
      </c>
      <c r="D968" s="27" t="s">
        <v>13</v>
      </c>
      <c r="E968">
        <v>116.54874854881841</v>
      </c>
    </row>
    <row r="969" spans="1:5" x14ac:dyDescent="0.35">
      <c r="A969" s="27" t="s">
        <v>36</v>
      </c>
      <c r="B969">
        <v>2019</v>
      </c>
      <c r="C969" s="27" t="s">
        <v>9</v>
      </c>
      <c r="D969" s="27" t="s">
        <v>12</v>
      </c>
      <c r="E969">
        <v>19.369465006730529</v>
      </c>
    </row>
    <row r="970" spans="1:5" x14ac:dyDescent="0.35">
      <c r="A970" s="27" t="s">
        <v>36</v>
      </c>
      <c r="B970">
        <v>2019</v>
      </c>
      <c r="C970" s="27" t="s">
        <v>9</v>
      </c>
      <c r="D970" s="27" t="s">
        <v>13</v>
      </c>
      <c r="E970">
        <v>0</v>
      </c>
    </row>
    <row r="971" spans="1:5" x14ac:dyDescent="0.35">
      <c r="A971" s="27" t="s">
        <v>36</v>
      </c>
      <c r="B971">
        <v>2019</v>
      </c>
      <c r="C971" s="27" t="s">
        <v>9</v>
      </c>
      <c r="D971" s="27" t="s">
        <v>15</v>
      </c>
      <c r="E971">
        <v>8947.6977699999989</v>
      </c>
    </row>
    <row r="972" spans="1:5" x14ac:dyDescent="0.35">
      <c r="A972" s="27" t="s">
        <v>36</v>
      </c>
      <c r="B972">
        <v>2019</v>
      </c>
      <c r="C972" s="27" t="s">
        <v>9</v>
      </c>
      <c r="D972" s="27" t="s">
        <v>16</v>
      </c>
      <c r="E972">
        <v>519.43567991569546</v>
      </c>
    </row>
    <row r="973" spans="1:5" x14ac:dyDescent="0.35">
      <c r="A973" s="27" t="s">
        <v>36</v>
      </c>
      <c r="B973">
        <v>2019</v>
      </c>
      <c r="C973" s="27" t="s">
        <v>9</v>
      </c>
      <c r="D973" s="27" t="s">
        <v>20</v>
      </c>
      <c r="E973">
        <v>8052.9279999999999</v>
      </c>
    </row>
    <row r="974" spans="1:5" x14ac:dyDescent="0.35">
      <c r="A974" s="27" t="s">
        <v>36</v>
      </c>
      <c r="B974">
        <v>2019</v>
      </c>
      <c r="C974" s="27" t="s">
        <v>10</v>
      </c>
      <c r="D974" s="27" t="s">
        <v>12</v>
      </c>
      <c r="E974">
        <v>1252.523501198134</v>
      </c>
    </row>
    <row r="975" spans="1:5" x14ac:dyDescent="0.35">
      <c r="A975" s="27" t="s">
        <v>36</v>
      </c>
      <c r="B975">
        <v>2019</v>
      </c>
      <c r="C975" s="27" t="s">
        <v>10</v>
      </c>
      <c r="D975" s="27" t="s">
        <v>13</v>
      </c>
      <c r="E975">
        <v>56982.91257621198</v>
      </c>
    </row>
    <row r="976" spans="1:5" x14ac:dyDescent="0.35">
      <c r="A976" s="27" t="s">
        <v>36</v>
      </c>
      <c r="B976">
        <v>2019</v>
      </c>
      <c r="C976" s="27" t="s">
        <v>10</v>
      </c>
      <c r="D976" s="27" t="s">
        <v>17</v>
      </c>
      <c r="E976">
        <v>54212.685938463415</v>
      </c>
    </row>
    <row r="977" spans="1:5" x14ac:dyDescent="0.35">
      <c r="A977" s="27" t="s">
        <v>36</v>
      </c>
      <c r="B977">
        <v>2019</v>
      </c>
      <c r="C977" s="27" t="s">
        <v>10</v>
      </c>
      <c r="D977" s="27" t="s">
        <v>20</v>
      </c>
      <c r="E977">
        <v>14264.19311</v>
      </c>
    </row>
    <row r="978" spans="1:5" x14ac:dyDescent="0.35">
      <c r="A978" s="27" t="s">
        <v>37</v>
      </c>
      <c r="B978">
        <v>2018</v>
      </c>
      <c r="C978" s="27" t="s">
        <v>5</v>
      </c>
      <c r="D978" s="27" t="s">
        <v>12</v>
      </c>
      <c r="E978">
        <v>0</v>
      </c>
    </row>
    <row r="979" spans="1:5" x14ac:dyDescent="0.35">
      <c r="A979" s="27" t="s">
        <v>37</v>
      </c>
      <c r="B979">
        <v>2018</v>
      </c>
      <c r="C979" s="27" t="s">
        <v>5</v>
      </c>
      <c r="D979" s="27" t="s">
        <v>13</v>
      </c>
      <c r="E979">
        <v>1040.7059881656689</v>
      </c>
    </row>
    <row r="980" spans="1:5" x14ac:dyDescent="0.35">
      <c r="A980" s="27" t="s">
        <v>37</v>
      </c>
      <c r="B980">
        <v>2018</v>
      </c>
      <c r="C980" s="27" t="s">
        <v>5</v>
      </c>
      <c r="D980" s="27" t="s">
        <v>15</v>
      </c>
      <c r="E980">
        <v>19948.13536</v>
      </c>
    </row>
    <row r="981" spans="1:5" x14ac:dyDescent="0.35">
      <c r="A981" s="27" t="s">
        <v>37</v>
      </c>
      <c r="B981">
        <v>2018</v>
      </c>
      <c r="C981" s="27" t="s">
        <v>5</v>
      </c>
      <c r="D981" s="27" t="s">
        <v>16</v>
      </c>
      <c r="E981">
        <v>614.69794147960056</v>
      </c>
    </row>
    <row r="982" spans="1:5" x14ac:dyDescent="0.35">
      <c r="A982" s="27" t="s">
        <v>37</v>
      </c>
      <c r="B982">
        <v>2018</v>
      </c>
      <c r="C982" s="27" t="s">
        <v>5</v>
      </c>
      <c r="D982" s="27" t="s">
        <v>17</v>
      </c>
      <c r="E982">
        <v>365.76111233063079</v>
      </c>
    </row>
    <row r="983" spans="1:5" x14ac:dyDescent="0.35">
      <c r="A983" s="27" t="s">
        <v>37</v>
      </c>
      <c r="B983">
        <v>2018</v>
      </c>
      <c r="C983" s="27" t="s">
        <v>5</v>
      </c>
      <c r="D983" s="27" t="s">
        <v>20</v>
      </c>
      <c r="E983">
        <v>25692.986440000001</v>
      </c>
    </row>
    <row r="984" spans="1:5" x14ac:dyDescent="0.35">
      <c r="A984" s="27" t="s">
        <v>37</v>
      </c>
      <c r="B984">
        <v>2018</v>
      </c>
      <c r="C984" s="27" t="s">
        <v>6</v>
      </c>
      <c r="D984" s="27" t="s">
        <v>12</v>
      </c>
      <c r="E984">
        <v>0.71936159254090259</v>
      </c>
    </row>
    <row r="985" spans="1:5" x14ac:dyDescent="0.35">
      <c r="A985" s="27" t="s">
        <v>37</v>
      </c>
      <c r="B985">
        <v>2018</v>
      </c>
      <c r="C985" s="27" t="s">
        <v>6</v>
      </c>
      <c r="D985" s="27" t="s">
        <v>13</v>
      </c>
      <c r="E985">
        <v>143.51733918260888</v>
      </c>
    </row>
    <row r="986" spans="1:5" x14ac:dyDescent="0.35">
      <c r="A986" s="27" t="s">
        <v>37</v>
      </c>
      <c r="B986">
        <v>2018</v>
      </c>
      <c r="C986" s="27" t="s">
        <v>6</v>
      </c>
      <c r="D986" s="27" t="s">
        <v>16</v>
      </c>
      <c r="E986">
        <v>145.16553641661412</v>
      </c>
    </row>
    <row r="987" spans="1:5" x14ac:dyDescent="0.35">
      <c r="A987" s="27" t="s">
        <v>37</v>
      </c>
      <c r="B987">
        <v>2018</v>
      </c>
      <c r="C987" s="27" t="s">
        <v>6</v>
      </c>
      <c r="D987" s="27" t="s">
        <v>17</v>
      </c>
      <c r="E987">
        <v>44.466035615852</v>
      </c>
    </row>
    <row r="988" spans="1:5" x14ac:dyDescent="0.35">
      <c r="A988" s="27" t="s">
        <v>37</v>
      </c>
      <c r="B988">
        <v>2018</v>
      </c>
      <c r="C988" s="27" t="s">
        <v>7</v>
      </c>
      <c r="D988" s="27" t="s">
        <v>12</v>
      </c>
      <c r="E988">
        <v>162.02646048616805</v>
      </c>
    </row>
    <row r="989" spans="1:5" x14ac:dyDescent="0.35">
      <c r="A989" s="27" t="s">
        <v>37</v>
      </c>
      <c r="B989">
        <v>2018</v>
      </c>
      <c r="C989" s="27" t="s">
        <v>7</v>
      </c>
      <c r="D989" s="27" t="s">
        <v>13</v>
      </c>
      <c r="E989">
        <v>142.87732767022618</v>
      </c>
    </row>
    <row r="990" spans="1:5" x14ac:dyDescent="0.35">
      <c r="A990" s="27" t="s">
        <v>37</v>
      </c>
      <c r="B990">
        <v>2018</v>
      </c>
      <c r="C990" s="27" t="s">
        <v>7</v>
      </c>
      <c r="D990" s="27" t="s">
        <v>14</v>
      </c>
      <c r="E990">
        <v>3321.0000000000009</v>
      </c>
    </row>
    <row r="991" spans="1:5" x14ac:dyDescent="0.35">
      <c r="A991" s="27" t="s">
        <v>37</v>
      </c>
      <c r="B991">
        <v>2018</v>
      </c>
      <c r="C991" s="27" t="s">
        <v>7</v>
      </c>
      <c r="D991" s="27" t="s">
        <v>15</v>
      </c>
      <c r="E991">
        <v>84508.446399999986</v>
      </c>
    </row>
    <row r="992" spans="1:5" x14ac:dyDescent="0.35">
      <c r="A992" s="27" t="s">
        <v>37</v>
      </c>
      <c r="B992">
        <v>2018</v>
      </c>
      <c r="C992" s="27" t="s">
        <v>7</v>
      </c>
      <c r="D992" s="27" t="s">
        <v>16</v>
      </c>
      <c r="E992">
        <v>603.20463231020528</v>
      </c>
    </row>
    <row r="993" spans="1:5" x14ac:dyDescent="0.35">
      <c r="A993" s="27" t="s">
        <v>37</v>
      </c>
      <c r="B993">
        <v>2018</v>
      </c>
      <c r="C993" s="27" t="s">
        <v>7</v>
      </c>
      <c r="D993" s="27" t="s">
        <v>17</v>
      </c>
      <c r="E993">
        <v>59.874752565859147</v>
      </c>
    </row>
    <row r="994" spans="1:5" x14ac:dyDescent="0.35">
      <c r="A994" s="27" t="s">
        <v>37</v>
      </c>
      <c r="B994">
        <v>2018</v>
      </c>
      <c r="C994" s="27" t="s">
        <v>7</v>
      </c>
      <c r="D994" s="27" t="s">
        <v>18</v>
      </c>
      <c r="E994">
        <v>2626.0000000000009</v>
      </c>
    </row>
    <row r="995" spans="1:5" x14ac:dyDescent="0.35">
      <c r="A995" s="27" t="s">
        <v>37</v>
      </c>
      <c r="B995">
        <v>2018</v>
      </c>
      <c r="C995" s="27" t="s">
        <v>7</v>
      </c>
      <c r="D995" s="27" t="s">
        <v>19</v>
      </c>
      <c r="E995">
        <v>40660.715840000004</v>
      </c>
    </row>
    <row r="996" spans="1:5" x14ac:dyDescent="0.35">
      <c r="A996" s="27" t="s">
        <v>37</v>
      </c>
      <c r="B996">
        <v>2018</v>
      </c>
      <c r="C996" s="27" t="s">
        <v>7</v>
      </c>
      <c r="D996" s="27" t="s">
        <v>20</v>
      </c>
      <c r="E996">
        <v>19948.13536</v>
      </c>
    </row>
    <row r="997" spans="1:5" x14ac:dyDescent="0.35">
      <c r="A997" s="27" t="s">
        <v>37</v>
      </c>
      <c r="B997">
        <v>2018</v>
      </c>
      <c r="C997" s="27" t="s">
        <v>8</v>
      </c>
      <c r="D997" s="27" t="s">
        <v>13</v>
      </c>
      <c r="E997">
        <v>802.07035178772389</v>
      </c>
    </row>
    <row r="998" spans="1:5" x14ac:dyDescent="0.35">
      <c r="A998" s="27" t="s">
        <v>37</v>
      </c>
      <c r="B998">
        <v>2018</v>
      </c>
      <c r="C998" s="27" t="s">
        <v>9</v>
      </c>
      <c r="D998" s="27" t="s">
        <v>12</v>
      </c>
      <c r="E998">
        <v>1.1766696219227306</v>
      </c>
    </row>
    <row r="999" spans="1:5" x14ac:dyDescent="0.35">
      <c r="A999" s="27" t="s">
        <v>37</v>
      </c>
      <c r="B999">
        <v>2018</v>
      </c>
      <c r="C999" s="27" t="s">
        <v>9</v>
      </c>
      <c r="D999" s="27" t="s">
        <v>13</v>
      </c>
      <c r="E999">
        <v>0</v>
      </c>
    </row>
    <row r="1000" spans="1:5" x14ac:dyDescent="0.35">
      <c r="A1000" s="27" t="s">
        <v>37</v>
      </c>
      <c r="B1000">
        <v>2018</v>
      </c>
      <c r="C1000" s="27" t="s">
        <v>9</v>
      </c>
      <c r="D1000" s="27" t="s">
        <v>15</v>
      </c>
      <c r="E1000">
        <v>19298.654809999996</v>
      </c>
    </row>
    <row r="1001" spans="1:5" x14ac:dyDescent="0.35">
      <c r="A1001" s="27" t="s">
        <v>37</v>
      </c>
      <c r="B1001">
        <v>2018</v>
      </c>
      <c r="C1001" s="27" t="s">
        <v>9</v>
      </c>
      <c r="D1001" s="27" t="s">
        <v>16</v>
      </c>
      <c r="E1001">
        <v>194.17444079358205</v>
      </c>
    </row>
    <row r="1002" spans="1:5" x14ac:dyDescent="0.35">
      <c r="A1002" s="27" t="s">
        <v>37</v>
      </c>
      <c r="B1002">
        <v>2018</v>
      </c>
      <c r="C1002" s="27" t="s">
        <v>9</v>
      </c>
      <c r="D1002" s="27" t="s">
        <v>20</v>
      </c>
      <c r="E1002">
        <v>17368.789320000003</v>
      </c>
    </row>
    <row r="1003" spans="1:5" x14ac:dyDescent="0.35">
      <c r="A1003" s="27" t="s">
        <v>37</v>
      </c>
      <c r="B1003">
        <v>2018</v>
      </c>
      <c r="C1003" s="27" t="s">
        <v>10</v>
      </c>
      <c r="D1003" s="27" t="s">
        <v>12</v>
      </c>
      <c r="E1003">
        <v>288.77857524892744</v>
      </c>
    </row>
    <row r="1004" spans="1:5" x14ac:dyDescent="0.35">
      <c r="A1004" s="27" t="s">
        <v>37</v>
      </c>
      <c r="B1004">
        <v>2018</v>
      </c>
      <c r="C1004" s="27" t="s">
        <v>10</v>
      </c>
      <c r="D1004" s="27" t="s">
        <v>13</v>
      </c>
      <c r="E1004">
        <v>83757.758993193769</v>
      </c>
    </row>
    <row r="1005" spans="1:5" x14ac:dyDescent="0.35">
      <c r="A1005" s="27" t="s">
        <v>37</v>
      </c>
      <c r="B1005">
        <v>2018</v>
      </c>
      <c r="C1005" s="27" t="s">
        <v>10</v>
      </c>
      <c r="D1005" s="27" t="s">
        <v>17</v>
      </c>
      <c r="E1005">
        <v>33025.798099487663</v>
      </c>
    </row>
    <row r="1006" spans="1:5" x14ac:dyDescent="0.35">
      <c r="A1006" s="27" t="s">
        <v>37</v>
      </c>
      <c r="B1006">
        <v>2018</v>
      </c>
      <c r="C1006" s="27" t="s">
        <v>10</v>
      </c>
      <c r="D1006" s="27" t="s">
        <v>20</v>
      </c>
      <c r="E1006">
        <v>60745.325429999983</v>
      </c>
    </row>
    <row r="1007" spans="1:5" x14ac:dyDescent="0.35">
      <c r="A1007" s="27" t="s">
        <v>37</v>
      </c>
      <c r="B1007">
        <v>2018</v>
      </c>
      <c r="C1007" s="27" t="s">
        <v>11</v>
      </c>
      <c r="D1007" s="27" t="s">
        <v>12</v>
      </c>
      <c r="E1007">
        <v>771.36505685044233</v>
      </c>
    </row>
    <row r="1008" spans="1:5" x14ac:dyDescent="0.35">
      <c r="A1008" s="27" t="s">
        <v>37</v>
      </c>
      <c r="B1008">
        <v>2019</v>
      </c>
      <c r="C1008" s="27" t="s">
        <v>5</v>
      </c>
      <c r="D1008" s="27" t="s">
        <v>12</v>
      </c>
      <c r="E1008">
        <v>0</v>
      </c>
    </row>
    <row r="1009" spans="1:5" x14ac:dyDescent="0.35">
      <c r="A1009" s="27" t="s">
        <v>37</v>
      </c>
      <c r="B1009">
        <v>2019</v>
      </c>
      <c r="C1009" s="27" t="s">
        <v>5</v>
      </c>
      <c r="D1009" s="27" t="s">
        <v>13</v>
      </c>
      <c r="E1009">
        <v>1323.0621671839378</v>
      </c>
    </row>
    <row r="1010" spans="1:5" x14ac:dyDescent="0.35">
      <c r="A1010" s="27" t="s">
        <v>37</v>
      </c>
      <c r="B1010">
        <v>2019</v>
      </c>
      <c r="C1010" s="27" t="s">
        <v>5</v>
      </c>
      <c r="D1010" s="27" t="s">
        <v>15</v>
      </c>
      <c r="E1010">
        <v>38959.886370000007</v>
      </c>
    </row>
    <row r="1011" spans="1:5" x14ac:dyDescent="0.35">
      <c r="A1011" s="27" t="s">
        <v>37</v>
      </c>
      <c r="B1011">
        <v>2019</v>
      </c>
      <c r="C1011" s="27" t="s">
        <v>5</v>
      </c>
      <c r="D1011" s="27" t="s">
        <v>16</v>
      </c>
      <c r="E1011">
        <v>345.96214397435944</v>
      </c>
    </row>
    <row r="1012" spans="1:5" x14ac:dyDescent="0.35">
      <c r="A1012" s="27" t="s">
        <v>37</v>
      </c>
      <c r="B1012">
        <v>2019</v>
      </c>
      <c r="C1012" s="27" t="s">
        <v>5</v>
      </c>
      <c r="D1012" s="27" t="s">
        <v>17</v>
      </c>
      <c r="E1012">
        <v>466.04856750905799</v>
      </c>
    </row>
    <row r="1013" spans="1:5" x14ac:dyDescent="0.35">
      <c r="A1013" s="27" t="s">
        <v>37</v>
      </c>
      <c r="B1013">
        <v>2019</v>
      </c>
      <c r="C1013" s="27" t="s">
        <v>5</v>
      </c>
      <c r="D1013" s="27" t="s">
        <v>20</v>
      </c>
      <c r="E1013">
        <v>47215.305200000003</v>
      </c>
    </row>
    <row r="1014" spans="1:5" x14ac:dyDescent="0.35">
      <c r="A1014" s="27" t="s">
        <v>37</v>
      </c>
      <c r="B1014">
        <v>2019</v>
      </c>
      <c r="C1014" s="27" t="s">
        <v>6</v>
      </c>
      <c r="D1014" s="27" t="s">
        <v>12</v>
      </c>
      <c r="E1014">
        <v>0.38934072959181537</v>
      </c>
    </row>
    <row r="1015" spans="1:5" x14ac:dyDescent="0.35">
      <c r="A1015" s="27" t="s">
        <v>37</v>
      </c>
      <c r="B1015">
        <v>2019</v>
      </c>
      <c r="C1015" s="27" t="s">
        <v>6</v>
      </c>
      <c r="D1015" s="27" t="s">
        <v>13</v>
      </c>
      <c r="E1015">
        <v>183.89543652217253</v>
      </c>
    </row>
    <row r="1016" spans="1:5" x14ac:dyDescent="0.35">
      <c r="A1016" s="27" t="s">
        <v>37</v>
      </c>
      <c r="B1016">
        <v>2019</v>
      </c>
      <c r="C1016" s="27" t="s">
        <v>6</v>
      </c>
      <c r="D1016" s="27" t="s">
        <v>16</v>
      </c>
      <c r="E1016">
        <v>81.701560102849342</v>
      </c>
    </row>
    <row r="1017" spans="1:5" x14ac:dyDescent="0.35">
      <c r="A1017" s="27" t="s">
        <v>37</v>
      </c>
      <c r="B1017">
        <v>2019</v>
      </c>
      <c r="C1017" s="27" t="s">
        <v>6</v>
      </c>
      <c r="D1017" s="27" t="s">
        <v>17</v>
      </c>
      <c r="E1017">
        <v>57.740878165098295</v>
      </c>
    </row>
    <row r="1018" spans="1:5" x14ac:dyDescent="0.35">
      <c r="A1018" s="27" t="s">
        <v>37</v>
      </c>
      <c r="B1018">
        <v>2019</v>
      </c>
      <c r="C1018" s="27" t="s">
        <v>7</v>
      </c>
      <c r="D1018" s="27" t="s">
        <v>12</v>
      </c>
      <c r="E1018">
        <v>109.54739295067282</v>
      </c>
    </row>
    <row r="1019" spans="1:5" x14ac:dyDescent="0.35">
      <c r="A1019" s="27" t="s">
        <v>37</v>
      </c>
      <c r="B1019">
        <v>2019</v>
      </c>
      <c r="C1019" s="27" t="s">
        <v>7</v>
      </c>
      <c r="D1019" s="27" t="s">
        <v>13</v>
      </c>
      <c r="E1019">
        <v>159.09865027445218</v>
      </c>
    </row>
    <row r="1020" spans="1:5" x14ac:dyDescent="0.35">
      <c r="A1020" s="27" t="s">
        <v>37</v>
      </c>
      <c r="B1020">
        <v>2019</v>
      </c>
      <c r="C1020" s="27" t="s">
        <v>7</v>
      </c>
      <c r="D1020" s="27" t="s">
        <v>14</v>
      </c>
      <c r="E1020">
        <v>4327.268641625019</v>
      </c>
    </row>
    <row r="1021" spans="1:5" x14ac:dyDescent="0.35">
      <c r="A1021" s="27" t="s">
        <v>37</v>
      </c>
      <c r="B1021">
        <v>2019</v>
      </c>
      <c r="C1021" s="27" t="s">
        <v>7</v>
      </c>
      <c r="D1021" s="27" t="s">
        <v>15</v>
      </c>
      <c r="E1021">
        <v>110843.10531999997</v>
      </c>
    </row>
    <row r="1022" spans="1:5" x14ac:dyDescent="0.35">
      <c r="A1022" s="27" t="s">
        <v>37</v>
      </c>
      <c r="B1022">
        <v>2019</v>
      </c>
      <c r="C1022" s="27" t="s">
        <v>7</v>
      </c>
      <c r="D1022" s="27" t="s">
        <v>16</v>
      </c>
      <c r="E1022">
        <v>351.39805256049351</v>
      </c>
    </row>
    <row r="1023" spans="1:5" x14ac:dyDescent="0.35">
      <c r="A1023" s="27" t="s">
        <v>37</v>
      </c>
      <c r="B1023">
        <v>2019</v>
      </c>
      <c r="C1023" s="27" t="s">
        <v>7</v>
      </c>
      <c r="D1023" s="27" t="s">
        <v>17</v>
      </c>
      <c r="E1023">
        <v>67.920426290998563</v>
      </c>
    </row>
    <row r="1024" spans="1:5" x14ac:dyDescent="0.35">
      <c r="A1024" s="27" t="s">
        <v>37</v>
      </c>
      <c r="B1024">
        <v>2019</v>
      </c>
      <c r="C1024" s="27" t="s">
        <v>7</v>
      </c>
      <c r="D1024" s="27" t="s">
        <v>18</v>
      </c>
      <c r="E1024">
        <v>3815.2408861873546</v>
      </c>
    </row>
    <row r="1025" spans="1:5" x14ac:dyDescent="0.35">
      <c r="A1025" s="27" t="s">
        <v>37</v>
      </c>
      <c r="B1025">
        <v>2019</v>
      </c>
      <c r="C1025" s="27" t="s">
        <v>7</v>
      </c>
      <c r="D1025" s="27" t="s">
        <v>19</v>
      </c>
      <c r="E1025">
        <v>55062.910789999994</v>
      </c>
    </row>
    <row r="1026" spans="1:5" x14ac:dyDescent="0.35">
      <c r="A1026" s="27" t="s">
        <v>37</v>
      </c>
      <c r="B1026">
        <v>2019</v>
      </c>
      <c r="C1026" s="27" t="s">
        <v>7</v>
      </c>
      <c r="D1026" s="27" t="s">
        <v>20</v>
      </c>
      <c r="E1026">
        <v>38959.886370000007</v>
      </c>
    </row>
    <row r="1027" spans="1:5" x14ac:dyDescent="0.35">
      <c r="A1027" s="27" t="s">
        <v>37</v>
      </c>
      <c r="B1027">
        <v>2019</v>
      </c>
      <c r="C1027" s="27" t="s">
        <v>8</v>
      </c>
      <c r="D1027" s="27" t="s">
        <v>13</v>
      </c>
      <c r="E1027">
        <v>1374.0875804738785</v>
      </c>
    </row>
    <row r="1028" spans="1:5" x14ac:dyDescent="0.35">
      <c r="A1028" s="27" t="s">
        <v>37</v>
      </c>
      <c r="B1028">
        <v>2019</v>
      </c>
      <c r="C1028" s="27" t="s">
        <v>9</v>
      </c>
      <c r="D1028" s="27" t="s">
        <v>12</v>
      </c>
      <c r="E1028">
        <v>0.6368568980223337</v>
      </c>
    </row>
    <row r="1029" spans="1:5" x14ac:dyDescent="0.35">
      <c r="A1029" s="27" t="s">
        <v>37</v>
      </c>
      <c r="B1029">
        <v>2019</v>
      </c>
      <c r="C1029" s="27" t="s">
        <v>9</v>
      </c>
      <c r="D1029" s="27" t="s">
        <v>13</v>
      </c>
      <c r="E1029">
        <v>0</v>
      </c>
    </row>
    <row r="1030" spans="1:5" x14ac:dyDescent="0.35">
      <c r="A1030" s="27" t="s">
        <v>37</v>
      </c>
      <c r="B1030">
        <v>2019</v>
      </c>
      <c r="C1030" s="27" t="s">
        <v>9</v>
      </c>
      <c r="D1030" s="27" t="s">
        <v>15</v>
      </c>
      <c r="E1030">
        <v>20258.723830000003</v>
      </c>
    </row>
    <row r="1031" spans="1:5" x14ac:dyDescent="0.35">
      <c r="A1031" s="27" t="s">
        <v>37</v>
      </c>
      <c r="B1031">
        <v>2019</v>
      </c>
      <c r="C1031" s="27" t="s">
        <v>9</v>
      </c>
      <c r="D1031" s="27" t="s">
        <v>16</v>
      </c>
      <c r="E1031">
        <v>202.13986746229503</v>
      </c>
    </row>
    <row r="1032" spans="1:5" x14ac:dyDescent="0.35">
      <c r="A1032" s="27" t="s">
        <v>37</v>
      </c>
      <c r="B1032">
        <v>2019</v>
      </c>
      <c r="C1032" s="27" t="s">
        <v>9</v>
      </c>
      <c r="D1032" s="27" t="s">
        <v>20</v>
      </c>
      <c r="E1032">
        <v>18232.851469999998</v>
      </c>
    </row>
    <row r="1033" spans="1:5" x14ac:dyDescent="0.35">
      <c r="A1033" s="27" t="s">
        <v>37</v>
      </c>
      <c r="B1033">
        <v>2019</v>
      </c>
      <c r="C1033" s="27" t="s">
        <v>10</v>
      </c>
      <c r="D1033" s="27" t="s">
        <v>12</v>
      </c>
      <c r="E1033">
        <v>126.28180521705447</v>
      </c>
    </row>
    <row r="1034" spans="1:5" x14ac:dyDescent="0.35">
      <c r="A1034" s="27" t="s">
        <v>37</v>
      </c>
      <c r="B1034">
        <v>2019</v>
      </c>
      <c r="C1034" s="27" t="s">
        <v>10</v>
      </c>
      <c r="D1034" s="27" t="s">
        <v>13</v>
      </c>
      <c r="E1034">
        <v>93122.896165545564</v>
      </c>
    </row>
    <row r="1035" spans="1:5" x14ac:dyDescent="0.35">
      <c r="A1035" s="27" t="s">
        <v>37</v>
      </c>
      <c r="B1035">
        <v>2019</v>
      </c>
      <c r="C1035" s="27" t="s">
        <v>10</v>
      </c>
      <c r="D1035" s="27" t="s">
        <v>17</v>
      </c>
      <c r="E1035">
        <v>37873.510128034846</v>
      </c>
    </row>
    <row r="1036" spans="1:5" x14ac:dyDescent="0.35">
      <c r="A1036" s="27" t="s">
        <v>37</v>
      </c>
      <c r="B1036">
        <v>2019</v>
      </c>
      <c r="C1036" s="27" t="s">
        <v>10</v>
      </c>
      <c r="D1036" s="27" t="s">
        <v>20</v>
      </c>
      <c r="E1036">
        <v>65653.672489999997</v>
      </c>
    </row>
    <row r="1037" spans="1:5" x14ac:dyDescent="0.35">
      <c r="A1037" s="27" t="s">
        <v>37</v>
      </c>
      <c r="B1037">
        <v>2019</v>
      </c>
      <c r="C1037" s="27" t="s">
        <v>11</v>
      </c>
      <c r="D1037" s="27" t="s">
        <v>12</v>
      </c>
      <c r="E1037">
        <v>528.66596797594889</v>
      </c>
    </row>
    <row r="1038" spans="1:5" x14ac:dyDescent="0.35">
      <c r="A1038" s="27" t="s">
        <v>38</v>
      </c>
      <c r="B1038">
        <v>2018</v>
      </c>
      <c r="C1038" s="27" t="s">
        <v>5</v>
      </c>
      <c r="D1038" s="27" t="s">
        <v>12</v>
      </c>
      <c r="E1038">
        <v>0</v>
      </c>
    </row>
    <row r="1039" spans="1:5" x14ac:dyDescent="0.35">
      <c r="A1039" s="27" t="s">
        <v>38</v>
      </c>
      <c r="B1039">
        <v>2018</v>
      </c>
      <c r="C1039" s="27" t="s">
        <v>5</v>
      </c>
      <c r="D1039" s="27" t="s">
        <v>13</v>
      </c>
      <c r="E1039">
        <v>660.18660999999997</v>
      </c>
    </row>
    <row r="1040" spans="1:5" x14ac:dyDescent="0.35">
      <c r="A1040" s="27" t="s">
        <v>38</v>
      </c>
      <c r="B1040">
        <v>2018</v>
      </c>
      <c r="C1040" s="27" t="s">
        <v>5</v>
      </c>
      <c r="D1040" s="27" t="s">
        <v>15</v>
      </c>
      <c r="E1040">
        <v>16843.820309999999</v>
      </c>
    </row>
    <row r="1041" spans="1:5" x14ac:dyDescent="0.35">
      <c r="A1041" s="27" t="s">
        <v>38</v>
      </c>
      <c r="B1041">
        <v>2018</v>
      </c>
      <c r="C1041" s="27" t="s">
        <v>5</v>
      </c>
      <c r="D1041" s="27" t="s">
        <v>16</v>
      </c>
      <c r="E1041">
        <v>8.5291273000104439</v>
      </c>
    </row>
    <row r="1042" spans="1:5" x14ac:dyDescent="0.35">
      <c r="A1042" s="27" t="s">
        <v>38</v>
      </c>
      <c r="B1042">
        <v>2018</v>
      </c>
      <c r="C1042" s="27" t="s">
        <v>5</v>
      </c>
      <c r="D1042" s="27" t="s">
        <v>17</v>
      </c>
      <c r="E1042">
        <v>308.48018999999999</v>
      </c>
    </row>
    <row r="1043" spans="1:5" x14ac:dyDescent="0.35">
      <c r="A1043" s="27" t="s">
        <v>38</v>
      </c>
      <c r="B1043">
        <v>2018</v>
      </c>
      <c r="C1043" s="27" t="s">
        <v>5</v>
      </c>
      <c r="D1043" s="27" t="s">
        <v>20</v>
      </c>
      <c r="E1043">
        <v>19010.605699999996</v>
      </c>
    </row>
    <row r="1044" spans="1:5" x14ac:dyDescent="0.35">
      <c r="A1044" s="27" t="s">
        <v>38</v>
      </c>
      <c r="B1044">
        <v>2018</v>
      </c>
      <c r="C1044" s="27" t="s">
        <v>6</v>
      </c>
      <c r="D1044" s="27" t="s">
        <v>13</v>
      </c>
      <c r="E1044">
        <v>0</v>
      </c>
    </row>
    <row r="1045" spans="1:5" x14ac:dyDescent="0.35">
      <c r="A1045" s="27" t="s">
        <v>38</v>
      </c>
      <c r="B1045">
        <v>2018</v>
      </c>
      <c r="C1045" s="27" t="s">
        <v>7</v>
      </c>
      <c r="D1045" s="27" t="s">
        <v>12</v>
      </c>
      <c r="E1045">
        <v>8.3344570128916285E-4</v>
      </c>
    </row>
    <row r="1046" spans="1:5" x14ac:dyDescent="0.35">
      <c r="A1046" s="27" t="s">
        <v>38</v>
      </c>
      <c r="B1046">
        <v>2018</v>
      </c>
      <c r="C1046" s="27" t="s">
        <v>7</v>
      </c>
      <c r="D1046" s="27" t="s">
        <v>13</v>
      </c>
      <c r="E1046">
        <v>34.767009999999999</v>
      </c>
    </row>
    <row r="1047" spans="1:5" x14ac:dyDescent="0.35">
      <c r="A1047" s="27" t="s">
        <v>38</v>
      </c>
      <c r="B1047">
        <v>2018</v>
      </c>
      <c r="C1047" s="27" t="s">
        <v>7</v>
      </c>
      <c r="D1047" s="27" t="s">
        <v>15</v>
      </c>
      <c r="E1047">
        <v>62923.680499999988</v>
      </c>
    </row>
    <row r="1048" spans="1:5" x14ac:dyDescent="0.35">
      <c r="A1048" s="27" t="s">
        <v>38</v>
      </c>
      <c r="B1048">
        <v>2018</v>
      </c>
      <c r="C1048" s="27" t="s">
        <v>7</v>
      </c>
      <c r="D1048" s="27" t="s">
        <v>16</v>
      </c>
      <c r="E1048">
        <v>2.473641582445155</v>
      </c>
    </row>
    <row r="1049" spans="1:5" x14ac:dyDescent="0.35">
      <c r="A1049" s="27" t="s">
        <v>38</v>
      </c>
      <c r="B1049">
        <v>2018</v>
      </c>
      <c r="C1049" s="27" t="s">
        <v>7</v>
      </c>
      <c r="D1049" s="27" t="s">
        <v>17</v>
      </c>
      <c r="E1049">
        <v>15.48038</v>
      </c>
    </row>
    <row r="1050" spans="1:5" x14ac:dyDescent="0.35">
      <c r="A1050" s="27" t="s">
        <v>38</v>
      </c>
      <c r="B1050">
        <v>2018</v>
      </c>
      <c r="C1050" s="27" t="s">
        <v>7</v>
      </c>
      <c r="D1050" s="27" t="s">
        <v>19</v>
      </c>
      <c r="E1050">
        <v>49156.137839999996</v>
      </c>
    </row>
    <row r="1051" spans="1:5" x14ac:dyDescent="0.35">
      <c r="A1051" s="27" t="s">
        <v>38</v>
      </c>
      <c r="B1051">
        <v>2018</v>
      </c>
      <c r="C1051" s="27" t="s">
        <v>7</v>
      </c>
      <c r="D1051" s="27" t="s">
        <v>20</v>
      </c>
      <c r="E1051">
        <v>16843.820309999999</v>
      </c>
    </row>
    <row r="1052" spans="1:5" x14ac:dyDescent="0.35">
      <c r="A1052" s="27" t="s">
        <v>38</v>
      </c>
      <c r="B1052">
        <v>2018</v>
      </c>
      <c r="C1052" s="27" t="s">
        <v>8</v>
      </c>
      <c r="D1052" s="27" t="s">
        <v>13</v>
      </c>
      <c r="E1052">
        <v>14589.406580000001</v>
      </c>
    </row>
    <row r="1053" spans="1:5" x14ac:dyDescent="0.35">
      <c r="A1053" s="27" t="s">
        <v>38</v>
      </c>
      <c r="B1053">
        <v>2018</v>
      </c>
      <c r="C1053" s="27" t="s">
        <v>9</v>
      </c>
      <c r="D1053" s="27" t="s">
        <v>12</v>
      </c>
      <c r="E1053">
        <v>2.1495884946269359</v>
      </c>
    </row>
    <row r="1054" spans="1:5" x14ac:dyDescent="0.35">
      <c r="A1054" s="27" t="s">
        <v>38</v>
      </c>
      <c r="B1054">
        <v>2018</v>
      </c>
      <c r="C1054" s="27" t="s">
        <v>9</v>
      </c>
      <c r="D1054" s="27" t="s">
        <v>13</v>
      </c>
      <c r="E1054">
        <v>0</v>
      </c>
    </row>
    <row r="1055" spans="1:5" x14ac:dyDescent="0.35">
      <c r="A1055" s="27" t="s">
        <v>38</v>
      </c>
      <c r="B1055">
        <v>2018</v>
      </c>
      <c r="C1055" s="27" t="s">
        <v>9</v>
      </c>
      <c r="D1055" s="27" t="s">
        <v>15</v>
      </c>
      <c r="E1055">
        <v>16614.139640000001</v>
      </c>
    </row>
    <row r="1056" spans="1:5" x14ac:dyDescent="0.35">
      <c r="A1056" s="27" t="s">
        <v>38</v>
      </c>
      <c r="B1056">
        <v>2018</v>
      </c>
      <c r="C1056" s="27" t="s">
        <v>9</v>
      </c>
      <c r="D1056" s="27" t="s">
        <v>16</v>
      </c>
      <c r="E1056">
        <v>177.58622476566799</v>
      </c>
    </row>
    <row r="1057" spans="1:5" x14ac:dyDescent="0.35">
      <c r="A1057" s="27" t="s">
        <v>38</v>
      </c>
      <c r="B1057">
        <v>2018</v>
      </c>
      <c r="C1057" s="27" t="s">
        <v>9</v>
      </c>
      <c r="D1057" s="27" t="s">
        <v>20</v>
      </c>
      <c r="E1057">
        <v>14952.725649999998</v>
      </c>
    </row>
    <row r="1058" spans="1:5" x14ac:dyDescent="0.35">
      <c r="A1058" s="27" t="s">
        <v>38</v>
      </c>
      <c r="B1058">
        <v>2018</v>
      </c>
      <c r="C1058" s="27" t="s">
        <v>10</v>
      </c>
      <c r="D1058" s="27" t="s">
        <v>12</v>
      </c>
      <c r="E1058">
        <v>144.18357297817076</v>
      </c>
    </row>
    <row r="1059" spans="1:5" x14ac:dyDescent="0.35">
      <c r="A1059" s="27" t="s">
        <v>38</v>
      </c>
      <c r="B1059">
        <v>2018</v>
      </c>
      <c r="C1059" s="27" t="s">
        <v>10</v>
      </c>
      <c r="D1059" s="27" t="s">
        <v>13</v>
      </c>
      <c r="E1059">
        <v>42789.501239999998</v>
      </c>
    </row>
    <row r="1060" spans="1:5" x14ac:dyDescent="0.35">
      <c r="A1060" s="27" t="s">
        <v>38</v>
      </c>
      <c r="B1060">
        <v>2018</v>
      </c>
      <c r="C1060" s="27" t="s">
        <v>10</v>
      </c>
      <c r="D1060" s="27" t="s">
        <v>17</v>
      </c>
      <c r="E1060">
        <v>18582.403870000002</v>
      </c>
    </row>
    <row r="1061" spans="1:5" x14ac:dyDescent="0.35">
      <c r="A1061" s="27" t="s">
        <v>38</v>
      </c>
      <c r="B1061">
        <v>2018</v>
      </c>
      <c r="C1061" s="27" t="s">
        <v>10</v>
      </c>
      <c r="D1061" s="27" t="s">
        <v>20</v>
      </c>
      <c r="E1061">
        <v>45574.48878</v>
      </c>
    </row>
    <row r="1062" spans="1:5" x14ac:dyDescent="0.35">
      <c r="A1062" s="27" t="s">
        <v>38</v>
      </c>
      <c r="B1062">
        <v>2019</v>
      </c>
      <c r="C1062" s="27" t="s">
        <v>5</v>
      </c>
      <c r="D1062" s="27" t="s">
        <v>12</v>
      </c>
      <c r="E1062">
        <v>0</v>
      </c>
    </row>
    <row r="1063" spans="1:5" x14ac:dyDescent="0.35">
      <c r="A1063" s="27" t="s">
        <v>38</v>
      </c>
      <c r="B1063">
        <v>2019</v>
      </c>
      <c r="C1063" s="27" t="s">
        <v>5</v>
      </c>
      <c r="D1063" s="27" t="s">
        <v>13</v>
      </c>
      <c r="E1063">
        <v>656.95321999999999</v>
      </c>
    </row>
    <row r="1064" spans="1:5" x14ac:dyDescent="0.35">
      <c r="A1064" s="27" t="s">
        <v>38</v>
      </c>
      <c r="B1064">
        <v>2019</v>
      </c>
      <c r="C1064" s="27" t="s">
        <v>5</v>
      </c>
      <c r="D1064" s="27" t="s">
        <v>15</v>
      </c>
      <c r="E1064">
        <v>16938.733289999996</v>
      </c>
    </row>
    <row r="1065" spans="1:5" x14ac:dyDescent="0.35">
      <c r="A1065" s="27" t="s">
        <v>38</v>
      </c>
      <c r="B1065">
        <v>2019</v>
      </c>
      <c r="C1065" s="27" t="s">
        <v>5</v>
      </c>
      <c r="D1065" s="27" t="s">
        <v>16</v>
      </c>
      <c r="E1065">
        <v>8.7382700596746563</v>
      </c>
    </row>
    <row r="1066" spans="1:5" x14ac:dyDescent="0.35">
      <c r="A1066" s="27" t="s">
        <v>38</v>
      </c>
      <c r="B1066">
        <v>2019</v>
      </c>
      <c r="C1066" s="27" t="s">
        <v>5</v>
      </c>
      <c r="D1066" s="27" t="s">
        <v>17</v>
      </c>
      <c r="E1066">
        <v>295.54142000000002</v>
      </c>
    </row>
    <row r="1067" spans="1:5" x14ac:dyDescent="0.35">
      <c r="A1067" s="27" t="s">
        <v>38</v>
      </c>
      <c r="B1067">
        <v>2019</v>
      </c>
      <c r="C1067" s="27" t="s">
        <v>5</v>
      </c>
      <c r="D1067" s="27" t="s">
        <v>20</v>
      </c>
      <c r="E1067">
        <v>18248.981059999998</v>
      </c>
    </row>
    <row r="1068" spans="1:5" x14ac:dyDescent="0.35">
      <c r="A1068" s="27" t="s">
        <v>38</v>
      </c>
      <c r="B1068">
        <v>2019</v>
      </c>
      <c r="C1068" s="27" t="s">
        <v>6</v>
      </c>
      <c r="D1068" s="27" t="s">
        <v>13</v>
      </c>
      <c r="E1068">
        <v>0</v>
      </c>
    </row>
    <row r="1069" spans="1:5" x14ac:dyDescent="0.35">
      <c r="A1069" s="27" t="s">
        <v>38</v>
      </c>
      <c r="B1069">
        <v>2019</v>
      </c>
      <c r="C1069" s="27" t="s">
        <v>7</v>
      </c>
      <c r="D1069" s="27" t="s">
        <v>12</v>
      </c>
      <c r="E1069">
        <v>8.0463964552901425E-4</v>
      </c>
    </row>
    <row r="1070" spans="1:5" x14ac:dyDescent="0.35">
      <c r="A1070" s="27" t="s">
        <v>38</v>
      </c>
      <c r="B1070">
        <v>2019</v>
      </c>
      <c r="C1070" s="27" t="s">
        <v>7</v>
      </c>
      <c r="D1070" s="27" t="s">
        <v>13</v>
      </c>
      <c r="E1070">
        <v>32.678620000000002</v>
      </c>
    </row>
    <row r="1071" spans="1:5" x14ac:dyDescent="0.35">
      <c r="A1071" s="27" t="s">
        <v>38</v>
      </c>
      <c r="B1071">
        <v>2019</v>
      </c>
      <c r="C1071" s="27" t="s">
        <v>7</v>
      </c>
      <c r="D1071" s="27" t="s">
        <v>15</v>
      </c>
      <c r="E1071">
        <v>55787.309610000004</v>
      </c>
    </row>
    <row r="1072" spans="1:5" x14ac:dyDescent="0.35">
      <c r="A1072" s="27" t="s">
        <v>38</v>
      </c>
      <c r="B1072">
        <v>2019</v>
      </c>
      <c r="C1072" s="27" t="s">
        <v>7</v>
      </c>
      <c r="D1072" s="27" t="s">
        <v>16</v>
      </c>
      <c r="E1072">
        <v>2.534192176275142</v>
      </c>
    </row>
    <row r="1073" spans="1:5" x14ac:dyDescent="0.35">
      <c r="A1073" s="27" t="s">
        <v>38</v>
      </c>
      <c r="B1073">
        <v>2019</v>
      </c>
      <c r="C1073" s="27" t="s">
        <v>7</v>
      </c>
      <c r="D1073" s="27" t="s">
        <v>17</v>
      </c>
      <c r="E1073">
        <v>14.976799999999999</v>
      </c>
    </row>
    <row r="1074" spans="1:5" x14ac:dyDescent="0.35">
      <c r="A1074" s="27" t="s">
        <v>38</v>
      </c>
      <c r="B1074">
        <v>2019</v>
      </c>
      <c r="C1074" s="27" t="s">
        <v>7</v>
      </c>
      <c r="D1074" s="27" t="s">
        <v>19</v>
      </c>
      <c r="E1074">
        <v>41768.625809999998</v>
      </c>
    </row>
    <row r="1075" spans="1:5" x14ac:dyDescent="0.35">
      <c r="A1075" s="27" t="s">
        <v>38</v>
      </c>
      <c r="B1075">
        <v>2019</v>
      </c>
      <c r="C1075" s="27" t="s">
        <v>7</v>
      </c>
      <c r="D1075" s="27" t="s">
        <v>20</v>
      </c>
      <c r="E1075">
        <v>16938.733289999996</v>
      </c>
    </row>
    <row r="1076" spans="1:5" x14ac:dyDescent="0.35">
      <c r="A1076" s="27" t="s">
        <v>38</v>
      </c>
      <c r="B1076">
        <v>2019</v>
      </c>
      <c r="C1076" s="27" t="s">
        <v>8</v>
      </c>
      <c r="D1076" s="27" t="s">
        <v>13</v>
      </c>
      <c r="E1076">
        <v>17803.018759999999</v>
      </c>
    </row>
    <row r="1077" spans="1:5" x14ac:dyDescent="0.35">
      <c r="A1077" s="27" t="s">
        <v>38</v>
      </c>
      <c r="B1077">
        <v>2019</v>
      </c>
      <c r="C1077" s="27" t="s">
        <v>9</v>
      </c>
      <c r="D1077" s="27" t="s">
        <v>12</v>
      </c>
      <c r="E1077">
        <v>2.1261527124667108</v>
      </c>
    </row>
    <row r="1078" spans="1:5" x14ac:dyDescent="0.35">
      <c r="A1078" s="27" t="s">
        <v>38</v>
      </c>
      <c r="B1078">
        <v>2019</v>
      </c>
      <c r="C1078" s="27" t="s">
        <v>9</v>
      </c>
      <c r="D1078" s="27" t="s">
        <v>13</v>
      </c>
      <c r="E1078">
        <v>0</v>
      </c>
    </row>
    <row r="1079" spans="1:5" x14ac:dyDescent="0.35">
      <c r="A1079" s="27" t="s">
        <v>38</v>
      </c>
      <c r="B1079">
        <v>2019</v>
      </c>
      <c r="C1079" s="27" t="s">
        <v>9</v>
      </c>
      <c r="D1079" s="27" t="s">
        <v>15</v>
      </c>
      <c r="E1079">
        <v>14823.609169999998</v>
      </c>
    </row>
    <row r="1080" spans="1:5" x14ac:dyDescent="0.35">
      <c r="A1080" s="27" t="s">
        <v>38</v>
      </c>
      <c r="B1080">
        <v>2019</v>
      </c>
      <c r="C1080" s="27" t="s">
        <v>9</v>
      </c>
      <c r="D1080" s="27" t="s">
        <v>16</v>
      </c>
      <c r="E1080">
        <v>169.64497622419501</v>
      </c>
    </row>
    <row r="1081" spans="1:5" x14ac:dyDescent="0.35">
      <c r="A1081" s="27" t="s">
        <v>38</v>
      </c>
      <c r="B1081">
        <v>2019</v>
      </c>
      <c r="C1081" s="27" t="s">
        <v>9</v>
      </c>
      <c r="D1081" s="27" t="s">
        <v>20</v>
      </c>
      <c r="E1081">
        <v>13341.24826</v>
      </c>
    </row>
    <row r="1082" spans="1:5" x14ac:dyDescent="0.35">
      <c r="A1082" s="27" t="s">
        <v>38</v>
      </c>
      <c r="B1082">
        <v>2019</v>
      </c>
      <c r="C1082" s="27" t="s">
        <v>10</v>
      </c>
      <c r="D1082" s="27" t="s">
        <v>12</v>
      </c>
      <c r="E1082">
        <v>142.60699341600275</v>
      </c>
    </row>
    <row r="1083" spans="1:5" x14ac:dyDescent="0.35">
      <c r="A1083" s="27" t="s">
        <v>38</v>
      </c>
      <c r="B1083">
        <v>2019</v>
      </c>
      <c r="C1083" s="27" t="s">
        <v>10</v>
      </c>
      <c r="D1083" s="27" t="s">
        <v>13</v>
      </c>
      <c r="E1083">
        <v>39089.989020000001</v>
      </c>
    </row>
    <row r="1084" spans="1:5" x14ac:dyDescent="0.35">
      <c r="A1084" s="27" t="s">
        <v>38</v>
      </c>
      <c r="B1084">
        <v>2019</v>
      </c>
      <c r="C1084" s="27" t="s">
        <v>10</v>
      </c>
      <c r="D1084" s="27" t="s">
        <v>17</v>
      </c>
      <c r="E1084">
        <v>17838.209859999999</v>
      </c>
    </row>
    <row r="1085" spans="1:5" x14ac:dyDescent="0.35">
      <c r="A1085" s="27" t="s">
        <v>38</v>
      </c>
      <c r="B1085">
        <v>2019</v>
      </c>
      <c r="C1085" s="27" t="s">
        <v>10</v>
      </c>
      <c r="D1085" s="27" t="s">
        <v>20</v>
      </c>
      <c r="E1085">
        <v>39020.689449999998</v>
      </c>
    </row>
    <row r="1086" spans="1:5" x14ac:dyDescent="0.35">
      <c r="A1086" s="27" t="s">
        <v>39</v>
      </c>
      <c r="B1086">
        <v>2018</v>
      </c>
      <c r="C1086" s="27" t="s">
        <v>5</v>
      </c>
      <c r="D1086" s="27" t="s">
        <v>12</v>
      </c>
      <c r="E1086">
        <v>0</v>
      </c>
    </row>
    <row r="1087" spans="1:5" x14ac:dyDescent="0.35">
      <c r="A1087" s="27" t="s">
        <v>39</v>
      </c>
      <c r="B1087">
        <v>2018</v>
      </c>
      <c r="C1087" s="27" t="s">
        <v>5</v>
      </c>
      <c r="D1087" s="27" t="s">
        <v>13</v>
      </c>
      <c r="E1087">
        <v>2475.2936273496784</v>
      </c>
    </row>
    <row r="1088" spans="1:5" x14ac:dyDescent="0.35">
      <c r="A1088" s="27" t="s">
        <v>39</v>
      </c>
      <c r="B1088">
        <v>2018</v>
      </c>
      <c r="C1088" s="27" t="s">
        <v>5</v>
      </c>
      <c r="D1088" s="27" t="s">
        <v>15</v>
      </c>
      <c r="E1088">
        <v>244305.95780000003</v>
      </c>
    </row>
    <row r="1089" spans="1:5" x14ac:dyDescent="0.35">
      <c r="A1089" s="27" t="s">
        <v>39</v>
      </c>
      <c r="B1089">
        <v>2018</v>
      </c>
      <c r="C1089" s="27" t="s">
        <v>5</v>
      </c>
      <c r="D1089" s="27" t="s">
        <v>16</v>
      </c>
      <c r="E1089">
        <v>5851.334263733027</v>
      </c>
    </row>
    <row r="1090" spans="1:5" x14ac:dyDescent="0.35">
      <c r="A1090" s="27" t="s">
        <v>39</v>
      </c>
      <c r="B1090">
        <v>2018</v>
      </c>
      <c r="C1090" s="27" t="s">
        <v>5</v>
      </c>
      <c r="D1090" s="27" t="s">
        <v>17</v>
      </c>
      <c r="E1090">
        <v>1292.1496720071439</v>
      </c>
    </row>
    <row r="1091" spans="1:5" x14ac:dyDescent="0.35">
      <c r="A1091" s="27" t="s">
        <v>39</v>
      </c>
      <c r="B1091">
        <v>2018</v>
      </c>
      <c r="C1091" s="27" t="s">
        <v>5</v>
      </c>
      <c r="D1091" s="27" t="s">
        <v>20</v>
      </c>
      <c r="E1091">
        <v>242234.84861999995</v>
      </c>
    </row>
    <row r="1092" spans="1:5" x14ac:dyDescent="0.35">
      <c r="A1092" s="27" t="s">
        <v>39</v>
      </c>
      <c r="B1092">
        <v>2018</v>
      </c>
      <c r="C1092" s="27" t="s">
        <v>6</v>
      </c>
      <c r="D1092" s="27" t="s">
        <v>12</v>
      </c>
      <c r="E1092">
        <v>1.7138332027111767</v>
      </c>
    </row>
    <row r="1093" spans="1:5" x14ac:dyDescent="0.35">
      <c r="A1093" s="27" t="s">
        <v>39</v>
      </c>
      <c r="B1093">
        <v>2018</v>
      </c>
      <c r="C1093" s="27" t="s">
        <v>6</v>
      </c>
      <c r="D1093" s="27" t="s">
        <v>13</v>
      </c>
      <c r="E1093">
        <v>120.7375717673166</v>
      </c>
    </row>
    <row r="1094" spans="1:5" x14ac:dyDescent="0.35">
      <c r="A1094" s="27" t="s">
        <v>39</v>
      </c>
      <c r="B1094">
        <v>2018</v>
      </c>
      <c r="C1094" s="27" t="s">
        <v>6</v>
      </c>
      <c r="D1094" s="27" t="s">
        <v>16</v>
      </c>
      <c r="E1094">
        <v>174.25550655622166</v>
      </c>
    </row>
    <row r="1095" spans="1:5" x14ac:dyDescent="0.35">
      <c r="A1095" s="27" t="s">
        <v>39</v>
      </c>
      <c r="B1095">
        <v>2018</v>
      </c>
      <c r="C1095" s="27" t="s">
        <v>6</v>
      </c>
      <c r="D1095" s="27" t="s">
        <v>17</v>
      </c>
      <c r="E1095">
        <v>73.035616307128151</v>
      </c>
    </row>
    <row r="1096" spans="1:5" x14ac:dyDescent="0.35">
      <c r="A1096" s="27" t="s">
        <v>39</v>
      </c>
      <c r="B1096">
        <v>2018</v>
      </c>
      <c r="C1096" s="27" t="s">
        <v>7</v>
      </c>
      <c r="D1096" s="27" t="s">
        <v>12</v>
      </c>
      <c r="E1096">
        <v>8192.2615322400216</v>
      </c>
    </row>
    <row r="1097" spans="1:5" x14ac:dyDescent="0.35">
      <c r="A1097" s="27" t="s">
        <v>39</v>
      </c>
      <c r="B1097">
        <v>2018</v>
      </c>
      <c r="C1097" s="27" t="s">
        <v>7</v>
      </c>
      <c r="D1097" s="27" t="s">
        <v>13</v>
      </c>
      <c r="E1097">
        <v>1112.6769013380701</v>
      </c>
    </row>
    <row r="1098" spans="1:5" x14ac:dyDescent="0.35">
      <c r="A1098" s="27" t="s">
        <v>39</v>
      </c>
      <c r="B1098">
        <v>2018</v>
      </c>
      <c r="C1098" s="27" t="s">
        <v>7</v>
      </c>
      <c r="D1098" s="27" t="s">
        <v>14</v>
      </c>
      <c r="E1098">
        <v>7019.92245</v>
      </c>
    </row>
    <row r="1099" spans="1:5" x14ac:dyDescent="0.35">
      <c r="A1099" s="27" t="s">
        <v>39</v>
      </c>
      <c r="B1099">
        <v>2018</v>
      </c>
      <c r="C1099" s="27" t="s">
        <v>7</v>
      </c>
      <c r="D1099" s="27" t="s">
        <v>15</v>
      </c>
      <c r="E1099">
        <v>358642.19894999999</v>
      </c>
    </row>
    <row r="1100" spans="1:5" x14ac:dyDescent="0.35">
      <c r="A1100" s="27" t="s">
        <v>39</v>
      </c>
      <c r="B1100">
        <v>2018</v>
      </c>
      <c r="C1100" s="27" t="s">
        <v>7</v>
      </c>
      <c r="D1100" s="27" t="s">
        <v>16</v>
      </c>
      <c r="E1100">
        <v>17353.814420133891</v>
      </c>
    </row>
    <row r="1101" spans="1:5" x14ac:dyDescent="0.35">
      <c r="A1101" s="27" t="s">
        <v>39</v>
      </c>
      <c r="B1101">
        <v>2018</v>
      </c>
      <c r="C1101" s="27" t="s">
        <v>7</v>
      </c>
      <c r="D1101" s="27" t="s">
        <v>17</v>
      </c>
      <c r="E1101">
        <v>578.92157658692258</v>
      </c>
    </row>
    <row r="1102" spans="1:5" x14ac:dyDescent="0.35">
      <c r="A1102" s="27" t="s">
        <v>39</v>
      </c>
      <c r="B1102">
        <v>2018</v>
      </c>
      <c r="C1102" s="27" t="s">
        <v>7</v>
      </c>
      <c r="D1102" s="27" t="s">
        <v>18</v>
      </c>
      <c r="E1102">
        <v>0</v>
      </c>
    </row>
    <row r="1103" spans="1:5" x14ac:dyDescent="0.35">
      <c r="A1103" s="27" t="s">
        <v>39</v>
      </c>
      <c r="B1103">
        <v>2018</v>
      </c>
      <c r="C1103" s="27" t="s">
        <v>7</v>
      </c>
      <c r="D1103" s="27" t="s">
        <v>19</v>
      </c>
      <c r="E1103">
        <v>155314.31648000001</v>
      </c>
    </row>
    <row r="1104" spans="1:5" x14ac:dyDescent="0.35">
      <c r="A1104" s="27" t="s">
        <v>39</v>
      </c>
      <c r="B1104">
        <v>2018</v>
      </c>
      <c r="C1104" s="27" t="s">
        <v>7</v>
      </c>
      <c r="D1104" s="27" t="s">
        <v>20</v>
      </c>
      <c r="E1104">
        <v>244305.95780000003</v>
      </c>
    </row>
    <row r="1105" spans="1:5" x14ac:dyDescent="0.35">
      <c r="A1105" s="27" t="s">
        <v>39</v>
      </c>
      <c r="B1105">
        <v>2018</v>
      </c>
      <c r="C1105" s="27" t="s">
        <v>8</v>
      </c>
      <c r="D1105" s="27" t="s">
        <v>13</v>
      </c>
      <c r="E1105">
        <v>6948.8659030194622</v>
      </c>
    </row>
    <row r="1106" spans="1:5" x14ac:dyDescent="0.35">
      <c r="A1106" s="27" t="s">
        <v>39</v>
      </c>
      <c r="B1106">
        <v>2018</v>
      </c>
      <c r="C1106" s="27" t="s">
        <v>9</v>
      </c>
      <c r="D1106" s="27" t="s">
        <v>12</v>
      </c>
      <c r="E1106">
        <v>109.34544624414525</v>
      </c>
    </row>
    <row r="1107" spans="1:5" x14ac:dyDescent="0.35">
      <c r="A1107" s="27" t="s">
        <v>39</v>
      </c>
      <c r="B1107">
        <v>2018</v>
      </c>
      <c r="C1107" s="27" t="s">
        <v>9</v>
      </c>
      <c r="D1107" s="27" t="s">
        <v>13</v>
      </c>
      <c r="E1107">
        <v>0</v>
      </c>
    </row>
    <row r="1108" spans="1:5" x14ac:dyDescent="0.35">
      <c r="A1108" s="27" t="s">
        <v>39</v>
      </c>
      <c r="B1108">
        <v>2018</v>
      </c>
      <c r="C1108" s="27" t="s">
        <v>9</v>
      </c>
      <c r="D1108" s="27" t="s">
        <v>15</v>
      </c>
      <c r="E1108">
        <v>48344.709640000001</v>
      </c>
    </row>
    <row r="1109" spans="1:5" x14ac:dyDescent="0.35">
      <c r="A1109" s="27" t="s">
        <v>39</v>
      </c>
      <c r="B1109">
        <v>2018</v>
      </c>
      <c r="C1109" s="27" t="s">
        <v>9</v>
      </c>
      <c r="D1109" s="27" t="s">
        <v>16</v>
      </c>
      <c r="E1109">
        <v>10073.921777376758</v>
      </c>
    </row>
    <row r="1110" spans="1:5" x14ac:dyDescent="0.35">
      <c r="A1110" s="27" t="s">
        <v>39</v>
      </c>
      <c r="B1110">
        <v>2018</v>
      </c>
      <c r="C1110" s="27" t="s">
        <v>9</v>
      </c>
      <c r="D1110" s="27" t="s">
        <v>20</v>
      </c>
      <c r="E1110">
        <v>43510.238680000002</v>
      </c>
    </row>
    <row r="1111" spans="1:5" x14ac:dyDescent="0.35">
      <c r="A1111" s="27" t="s">
        <v>39</v>
      </c>
      <c r="B1111">
        <v>2018</v>
      </c>
      <c r="C1111" s="27" t="s">
        <v>10</v>
      </c>
      <c r="D1111" s="27" t="s">
        <v>12</v>
      </c>
      <c r="E1111">
        <v>7571.3201228849712</v>
      </c>
    </row>
    <row r="1112" spans="1:5" x14ac:dyDescent="0.35">
      <c r="A1112" s="27" t="s">
        <v>39</v>
      </c>
      <c r="B1112">
        <v>2018</v>
      </c>
      <c r="C1112" s="27" t="s">
        <v>10</v>
      </c>
      <c r="D1112" s="27" t="s">
        <v>13</v>
      </c>
      <c r="E1112">
        <v>325392.93599652551</v>
      </c>
    </row>
    <row r="1113" spans="1:5" x14ac:dyDescent="0.35">
      <c r="A1113" s="27" t="s">
        <v>39</v>
      </c>
      <c r="B1113">
        <v>2018</v>
      </c>
      <c r="C1113" s="27" t="s">
        <v>10</v>
      </c>
      <c r="D1113" s="27" t="s">
        <v>17</v>
      </c>
      <c r="E1113">
        <v>171695.65313509884</v>
      </c>
    </row>
    <row r="1114" spans="1:5" x14ac:dyDescent="0.35">
      <c r="A1114" s="27" t="s">
        <v>39</v>
      </c>
      <c r="B1114">
        <v>2018</v>
      </c>
      <c r="C1114" s="27" t="s">
        <v>10</v>
      </c>
      <c r="D1114" s="27" t="s">
        <v>20</v>
      </c>
      <c r="E1114">
        <v>121241.82128999999</v>
      </c>
    </row>
    <row r="1115" spans="1:5" x14ac:dyDescent="0.35">
      <c r="A1115" s="27" t="s">
        <v>39</v>
      </c>
      <c r="B1115">
        <v>2018</v>
      </c>
      <c r="C1115" s="27" t="s">
        <v>11</v>
      </c>
      <c r="D1115" s="27" t="s">
        <v>12</v>
      </c>
      <c r="E1115">
        <v>3187.7522980661388</v>
      </c>
    </row>
    <row r="1116" spans="1:5" x14ac:dyDescent="0.35">
      <c r="A1116" s="27" t="s">
        <v>39</v>
      </c>
      <c r="B1116">
        <v>2019</v>
      </c>
      <c r="C1116" s="27" t="s">
        <v>5</v>
      </c>
      <c r="D1116" s="27" t="s">
        <v>12</v>
      </c>
      <c r="E1116">
        <v>0</v>
      </c>
    </row>
    <row r="1117" spans="1:5" x14ac:dyDescent="0.35">
      <c r="A1117" s="27" t="s">
        <v>39</v>
      </c>
      <c r="B1117">
        <v>2019</v>
      </c>
      <c r="C1117" s="27" t="s">
        <v>5</v>
      </c>
      <c r="D1117" s="27" t="s">
        <v>13</v>
      </c>
      <c r="E1117">
        <v>2534.9657356299467</v>
      </c>
    </row>
    <row r="1118" spans="1:5" x14ac:dyDescent="0.35">
      <c r="A1118" s="27" t="s">
        <v>39</v>
      </c>
      <c r="B1118">
        <v>2019</v>
      </c>
      <c r="C1118" s="27" t="s">
        <v>5</v>
      </c>
      <c r="D1118" s="27" t="s">
        <v>15</v>
      </c>
      <c r="E1118">
        <v>261776.08598999996</v>
      </c>
    </row>
    <row r="1119" spans="1:5" x14ac:dyDescent="0.35">
      <c r="A1119" s="27" t="s">
        <v>39</v>
      </c>
      <c r="B1119">
        <v>2019</v>
      </c>
      <c r="C1119" s="27" t="s">
        <v>5</v>
      </c>
      <c r="D1119" s="27" t="s">
        <v>16</v>
      </c>
      <c r="E1119">
        <v>5873.9544431201057</v>
      </c>
    </row>
    <row r="1120" spans="1:5" x14ac:dyDescent="0.35">
      <c r="A1120" s="27" t="s">
        <v>39</v>
      </c>
      <c r="B1120">
        <v>2019</v>
      </c>
      <c r="C1120" s="27" t="s">
        <v>5</v>
      </c>
      <c r="D1120" s="27" t="s">
        <v>17</v>
      </c>
      <c r="E1120">
        <v>1199.5916144975515</v>
      </c>
    </row>
    <row r="1121" spans="1:5" x14ac:dyDescent="0.35">
      <c r="A1121" s="27" t="s">
        <v>39</v>
      </c>
      <c r="B1121">
        <v>2019</v>
      </c>
      <c r="C1121" s="27" t="s">
        <v>5</v>
      </c>
      <c r="D1121" s="27" t="s">
        <v>20</v>
      </c>
      <c r="E1121">
        <v>255307.82141</v>
      </c>
    </row>
    <row r="1122" spans="1:5" x14ac:dyDescent="0.35">
      <c r="A1122" s="27" t="s">
        <v>39</v>
      </c>
      <c r="B1122">
        <v>2019</v>
      </c>
      <c r="C1122" s="27" t="s">
        <v>6</v>
      </c>
      <c r="D1122" s="27" t="s">
        <v>12</v>
      </c>
      <c r="E1122">
        <v>1.7368404950656935</v>
      </c>
    </row>
    <row r="1123" spans="1:5" x14ac:dyDescent="0.35">
      <c r="A1123" s="27" t="s">
        <v>39</v>
      </c>
      <c r="B1123">
        <v>2019</v>
      </c>
      <c r="C1123" s="27" t="s">
        <v>6</v>
      </c>
      <c r="D1123" s="27" t="s">
        <v>13</v>
      </c>
      <c r="E1123">
        <v>116.59974679474624</v>
      </c>
    </row>
    <row r="1124" spans="1:5" x14ac:dyDescent="0.35">
      <c r="A1124" s="27" t="s">
        <v>39</v>
      </c>
      <c r="B1124">
        <v>2019</v>
      </c>
      <c r="C1124" s="27" t="s">
        <v>6</v>
      </c>
      <c r="D1124" s="27" t="s">
        <v>16</v>
      </c>
      <c r="E1124">
        <v>177.25201700284561</v>
      </c>
    </row>
    <row r="1125" spans="1:5" x14ac:dyDescent="0.35">
      <c r="A1125" s="27" t="s">
        <v>39</v>
      </c>
      <c r="B1125">
        <v>2019</v>
      </c>
      <c r="C1125" s="27" t="s">
        <v>6</v>
      </c>
      <c r="D1125" s="27" t="s">
        <v>17</v>
      </c>
      <c r="E1125">
        <v>66.914631264555197</v>
      </c>
    </row>
    <row r="1126" spans="1:5" x14ac:dyDescent="0.35">
      <c r="A1126" s="27" t="s">
        <v>39</v>
      </c>
      <c r="B1126">
        <v>2019</v>
      </c>
      <c r="C1126" s="27" t="s">
        <v>7</v>
      </c>
      <c r="D1126" s="27" t="s">
        <v>12</v>
      </c>
      <c r="E1126">
        <v>7664.8499501684691</v>
      </c>
    </row>
    <row r="1127" spans="1:5" x14ac:dyDescent="0.35">
      <c r="A1127" s="27" t="s">
        <v>39</v>
      </c>
      <c r="B1127">
        <v>2019</v>
      </c>
      <c r="C1127" s="27" t="s">
        <v>7</v>
      </c>
      <c r="D1127" s="27" t="s">
        <v>13</v>
      </c>
      <c r="E1127">
        <v>1131.2102591419234</v>
      </c>
    </row>
    <row r="1128" spans="1:5" x14ac:dyDescent="0.35">
      <c r="A1128" s="27" t="s">
        <v>39</v>
      </c>
      <c r="B1128">
        <v>2019</v>
      </c>
      <c r="C1128" s="27" t="s">
        <v>7</v>
      </c>
      <c r="D1128" s="27" t="s">
        <v>14</v>
      </c>
      <c r="E1128">
        <v>11522.19246</v>
      </c>
    </row>
    <row r="1129" spans="1:5" x14ac:dyDescent="0.35">
      <c r="A1129" s="27" t="s">
        <v>39</v>
      </c>
      <c r="B1129">
        <v>2019</v>
      </c>
      <c r="C1129" s="27" t="s">
        <v>7</v>
      </c>
      <c r="D1129" s="27" t="s">
        <v>15</v>
      </c>
      <c r="E1129">
        <v>384236.63773999998</v>
      </c>
    </row>
    <row r="1130" spans="1:5" x14ac:dyDescent="0.35">
      <c r="A1130" s="27" t="s">
        <v>39</v>
      </c>
      <c r="B1130">
        <v>2019</v>
      </c>
      <c r="C1130" s="27" t="s">
        <v>7</v>
      </c>
      <c r="D1130" s="27" t="s">
        <v>16</v>
      </c>
      <c r="E1130">
        <v>17270.847420974995</v>
      </c>
    </row>
    <row r="1131" spans="1:5" x14ac:dyDescent="0.35">
      <c r="A1131" s="27" t="s">
        <v>39</v>
      </c>
      <c r="B1131">
        <v>2019</v>
      </c>
      <c r="C1131" s="27" t="s">
        <v>7</v>
      </c>
      <c r="D1131" s="27" t="s">
        <v>17</v>
      </c>
      <c r="E1131">
        <v>531.06461299560351</v>
      </c>
    </row>
    <row r="1132" spans="1:5" x14ac:dyDescent="0.35">
      <c r="A1132" s="27" t="s">
        <v>39</v>
      </c>
      <c r="B1132">
        <v>2019</v>
      </c>
      <c r="C1132" s="27" t="s">
        <v>7</v>
      </c>
      <c r="D1132" s="27" t="s">
        <v>18</v>
      </c>
      <c r="E1132">
        <v>0</v>
      </c>
    </row>
    <row r="1133" spans="1:5" x14ac:dyDescent="0.35">
      <c r="A1133" s="27" t="s">
        <v>39</v>
      </c>
      <c r="B1133">
        <v>2019</v>
      </c>
      <c r="C1133" s="27" t="s">
        <v>7</v>
      </c>
      <c r="D1133" s="27" t="s">
        <v>19</v>
      </c>
      <c r="E1133">
        <v>160815.70574</v>
      </c>
    </row>
    <row r="1134" spans="1:5" x14ac:dyDescent="0.35">
      <c r="A1134" s="27" t="s">
        <v>39</v>
      </c>
      <c r="B1134">
        <v>2019</v>
      </c>
      <c r="C1134" s="27" t="s">
        <v>7</v>
      </c>
      <c r="D1134" s="27" t="s">
        <v>20</v>
      </c>
      <c r="E1134">
        <v>261776.08598999996</v>
      </c>
    </row>
    <row r="1135" spans="1:5" x14ac:dyDescent="0.35">
      <c r="A1135" s="27" t="s">
        <v>39</v>
      </c>
      <c r="B1135">
        <v>2019</v>
      </c>
      <c r="C1135" s="27" t="s">
        <v>8</v>
      </c>
      <c r="D1135" s="27" t="s">
        <v>13</v>
      </c>
      <c r="E1135">
        <v>6140.2194687820511</v>
      </c>
    </row>
    <row r="1136" spans="1:5" x14ac:dyDescent="0.35">
      <c r="A1136" s="27" t="s">
        <v>39</v>
      </c>
      <c r="B1136">
        <v>2019</v>
      </c>
      <c r="C1136" s="27" t="s">
        <v>9</v>
      </c>
      <c r="D1136" s="27" t="s">
        <v>12</v>
      </c>
      <c r="E1136">
        <v>110.81357062262256</v>
      </c>
    </row>
    <row r="1137" spans="1:5" x14ac:dyDescent="0.35">
      <c r="A1137" s="27" t="s">
        <v>39</v>
      </c>
      <c r="B1137">
        <v>2019</v>
      </c>
      <c r="C1137" s="27" t="s">
        <v>9</v>
      </c>
      <c r="D1137" s="27" t="s">
        <v>13</v>
      </c>
      <c r="E1137">
        <v>0</v>
      </c>
    </row>
    <row r="1138" spans="1:5" x14ac:dyDescent="0.35">
      <c r="A1138" s="27" t="s">
        <v>39</v>
      </c>
      <c r="B1138">
        <v>2019</v>
      </c>
      <c r="C1138" s="27" t="s">
        <v>9</v>
      </c>
      <c r="D1138" s="27" t="s">
        <v>15</v>
      </c>
      <c r="E1138">
        <v>46876.958749999998</v>
      </c>
    </row>
    <row r="1139" spans="1:5" x14ac:dyDescent="0.35">
      <c r="A1139" s="27" t="s">
        <v>39</v>
      </c>
      <c r="B1139">
        <v>2019</v>
      </c>
      <c r="C1139" s="27" t="s">
        <v>9</v>
      </c>
      <c r="D1139" s="27" t="s">
        <v>16</v>
      </c>
      <c r="E1139">
        <v>10175.464500017457</v>
      </c>
    </row>
    <row r="1140" spans="1:5" x14ac:dyDescent="0.35">
      <c r="A1140" s="27" t="s">
        <v>39</v>
      </c>
      <c r="B1140">
        <v>2019</v>
      </c>
      <c r="C1140" s="27" t="s">
        <v>9</v>
      </c>
      <c r="D1140" s="27" t="s">
        <v>20</v>
      </c>
      <c r="E1140">
        <v>42189.262860000003</v>
      </c>
    </row>
    <row r="1141" spans="1:5" x14ac:dyDescent="0.35">
      <c r="A1141" s="27" t="s">
        <v>39</v>
      </c>
      <c r="B1141">
        <v>2019</v>
      </c>
      <c r="C1141" s="27" t="s">
        <v>10</v>
      </c>
      <c r="D1141" s="27" t="s">
        <v>12</v>
      </c>
      <c r="E1141">
        <v>8248.9258823897926</v>
      </c>
    </row>
    <row r="1142" spans="1:5" x14ac:dyDescent="0.35">
      <c r="A1142" s="27" t="s">
        <v>39</v>
      </c>
      <c r="B1142">
        <v>2019</v>
      </c>
      <c r="C1142" s="27" t="s">
        <v>10</v>
      </c>
      <c r="D1142" s="27" t="s">
        <v>13</v>
      </c>
      <c r="E1142">
        <v>317861.3647896513</v>
      </c>
    </row>
    <row r="1143" spans="1:5" x14ac:dyDescent="0.35">
      <c r="A1143" s="27" t="s">
        <v>39</v>
      </c>
      <c r="B1143">
        <v>2019</v>
      </c>
      <c r="C1143" s="27" t="s">
        <v>10</v>
      </c>
      <c r="D1143" s="27" t="s">
        <v>17</v>
      </c>
      <c r="E1143">
        <v>154986.17914124229</v>
      </c>
    </row>
    <row r="1144" spans="1:5" x14ac:dyDescent="0.35">
      <c r="A1144" s="27" t="s">
        <v>39</v>
      </c>
      <c r="B1144">
        <v>2019</v>
      </c>
      <c r="C1144" s="27" t="s">
        <v>10</v>
      </c>
      <c r="D1144" s="27" t="s">
        <v>20</v>
      </c>
      <c r="E1144">
        <v>133616.51220999999</v>
      </c>
    </row>
    <row r="1145" spans="1:5" x14ac:dyDescent="0.35">
      <c r="A1145" s="27" t="s">
        <v>39</v>
      </c>
      <c r="B1145">
        <v>2019</v>
      </c>
      <c r="C1145" s="27" t="s">
        <v>11</v>
      </c>
      <c r="D1145" s="27" t="s">
        <v>12</v>
      </c>
      <c r="E1145">
        <v>3089.7016308221623</v>
      </c>
    </row>
    <row r="1146" spans="1:5" x14ac:dyDescent="0.35">
      <c r="A1146" s="27" t="s">
        <v>40</v>
      </c>
      <c r="B1146">
        <v>2018</v>
      </c>
      <c r="C1146" s="27" t="s">
        <v>5</v>
      </c>
      <c r="D1146" s="27" t="s">
        <v>12</v>
      </c>
      <c r="E1146">
        <v>0</v>
      </c>
    </row>
    <row r="1147" spans="1:5" x14ac:dyDescent="0.35">
      <c r="A1147" s="27" t="s">
        <v>40</v>
      </c>
      <c r="B1147">
        <v>2018</v>
      </c>
      <c r="C1147" s="27" t="s">
        <v>5</v>
      </c>
      <c r="D1147" s="27" t="s">
        <v>13</v>
      </c>
      <c r="E1147">
        <v>614.32163950186714</v>
      </c>
    </row>
    <row r="1148" spans="1:5" x14ac:dyDescent="0.35">
      <c r="A1148" s="27" t="s">
        <v>40</v>
      </c>
      <c r="B1148">
        <v>2018</v>
      </c>
      <c r="C1148" s="27" t="s">
        <v>5</v>
      </c>
      <c r="D1148" s="27" t="s">
        <v>15</v>
      </c>
      <c r="E1148">
        <v>19246.153049999994</v>
      </c>
    </row>
    <row r="1149" spans="1:5" x14ac:dyDescent="0.35">
      <c r="A1149" s="27" t="s">
        <v>40</v>
      </c>
      <c r="B1149">
        <v>2018</v>
      </c>
      <c r="C1149" s="27" t="s">
        <v>5</v>
      </c>
      <c r="D1149" s="27" t="s">
        <v>16</v>
      </c>
      <c r="E1149">
        <v>0.67210187311542879</v>
      </c>
    </row>
    <row r="1150" spans="1:5" x14ac:dyDescent="0.35">
      <c r="A1150" s="27" t="s">
        <v>40</v>
      </c>
      <c r="B1150">
        <v>2018</v>
      </c>
      <c r="C1150" s="27" t="s">
        <v>5</v>
      </c>
      <c r="D1150" s="27" t="s">
        <v>17</v>
      </c>
      <c r="E1150">
        <v>770.01483920419298</v>
      </c>
    </row>
    <row r="1151" spans="1:5" x14ac:dyDescent="0.35">
      <c r="A1151" s="27" t="s">
        <v>40</v>
      </c>
      <c r="B1151">
        <v>2018</v>
      </c>
      <c r="C1151" s="27" t="s">
        <v>5</v>
      </c>
      <c r="D1151" s="27" t="s">
        <v>20</v>
      </c>
      <c r="E1151">
        <v>23135.908860000003</v>
      </c>
    </row>
    <row r="1152" spans="1:5" x14ac:dyDescent="0.35">
      <c r="A1152" s="27" t="s">
        <v>40</v>
      </c>
      <c r="B1152">
        <v>2018</v>
      </c>
      <c r="C1152" s="27" t="s">
        <v>6</v>
      </c>
      <c r="D1152" s="27" t="s">
        <v>13</v>
      </c>
      <c r="E1152">
        <v>0</v>
      </c>
    </row>
    <row r="1153" spans="1:5" x14ac:dyDescent="0.35">
      <c r="A1153" s="27" t="s">
        <v>40</v>
      </c>
      <c r="B1153">
        <v>2018</v>
      </c>
      <c r="C1153" s="27" t="s">
        <v>7</v>
      </c>
      <c r="D1153" s="27" t="s">
        <v>12</v>
      </c>
      <c r="E1153">
        <v>89.222544791048392</v>
      </c>
    </row>
    <row r="1154" spans="1:5" x14ac:dyDescent="0.35">
      <c r="A1154" s="27" t="s">
        <v>40</v>
      </c>
      <c r="B1154">
        <v>2018</v>
      </c>
      <c r="C1154" s="27" t="s">
        <v>7</v>
      </c>
      <c r="D1154" s="27" t="s">
        <v>13</v>
      </c>
      <c r="E1154">
        <v>69.861804898513142</v>
      </c>
    </row>
    <row r="1155" spans="1:5" x14ac:dyDescent="0.35">
      <c r="A1155" s="27" t="s">
        <v>40</v>
      </c>
      <c r="B1155">
        <v>2018</v>
      </c>
      <c r="C1155" s="27" t="s">
        <v>7</v>
      </c>
      <c r="D1155" s="27" t="s">
        <v>14</v>
      </c>
      <c r="E1155">
        <v>8587.7900000000009</v>
      </c>
    </row>
    <row r="1156" spans="1:5" x14ac:dyDescent="0.35">
      <c r="A1156" s="27" t="s">
        <v>40</v>
      </c>
      <c r="B1156">
        <v>2018</v>
      </c>
      <c r="C1156" s="27" t="s">
        <v>7</v>
      </c>
      <c r="D1156" s="27" t="s">
        <v>15</v>
      </c>
      <c r="E1156">
        <v>41168.648269999998</v>
      </c>
    </row>
    <row r="1157" spans="1:5" x14ac:dyDescent="0.35">
      <c r="A1157" s="27" t="s">
        <v>40</v>
      </c>
      <c r="B1157">
        <v>2018</v>
      </c>
      <c r="C1157" s="27" t="s">
        <v>7</v>
      </c>
      <c r="D1157" s="27" t="s">
        <v>16</v>
      </c>
      <c r="E1157">
        <v>124.77754212688458</v>
      </c>
    </row>
    <row r="1158" spans="1:5" x14ac:dyDescent="0.35">
      <c r="A1158" s="27" t="s">
        <v>40</v>
      </c>
      <c r="B1158">
        <v>2018</v>
      </c>
      <c r="C1158" s="27" t="s">
        <v>7</v>
      </c>
      <c r="D1158" s="27" t="s">
        <v>17</v>
      </c>
      <c r="E1158">
        <v>80.309954569286433</v>
      </c>
    </row>
    <row r="1159" spans="1:5" x14ac:dyDescent="0.35">
      <c r="A1159" s="27" t="s">
        <v>40</v>
      </c>
      <c r="B1159">
        <v>2018</v>
      </c>
      <c r="C1159" s="27" t="s">
        <v>7</v>
      </c>
      <c r="D1159" s="27" t="s">
        <v>18</v>
      </c>
      <c r="E1159">
        <v>2336.91</v>
      </c>
    </row>
    <row r="1160" spans="1:5" x14ac:dyDescent="0.35">
      <c r="A1160" s="27" t="s">
        <v>40</v>
      </c>
      <c r="B1160">
        <v>2018</v>
      </c>
      <c r="C1160" s="27" t="s">
        <v>7</v>
      </c>
      <c r="D1160" s="27" t="s">
        <v>19</v>
      </c>
      <c r="E1160">
        <v>19332.660000000003</v>
      </c>
    </row>
    <row r="1161" spans="1:5" x14ac:dyDescent="0.35">
      <c r="A1161" s="27" t="s">
        <v>40</v>
      </c>
      <c r="B1161">
        <v>2018</v>
      </c>
      <c r="C1161" s="27" t="s">
        <v>7</v>
      </c>
      <c r="D1161" s="27" t="s">
        <v>20</v>
      </c>
      <c r="E1161">
        <v>19246.153049999994</v>
      </c>
    </row>
    <row r="1162" spans="1:5" x14ac:dyDescent="0.35">
      <c r="A1162" s="27" t="s">
        <v>40</v>
      </c>
      <c r="B1162">
        <v>2018</v>
      </c>
      <c r="C1162" s="27" t="s">
        <v>8</v>
      </c>
      <c r="D1162" s="27" t="s">
        <v>13</v>
      </c>
      <c r="E1162">
        <v>2532.1475749079641</v>
      </c>
    </row>
    <row r="1163" spans="1:5" x14ac:dyDescent="0.35">
      <c r="A1163" s="27" t="s">
        <v>40</v>
      </c>
      <c r="B1163">
        <v>2018</v>
      </c>
      <c r="C1163" s="27" t="s">
        <v>9</v>
      </c>
      <c r="D1163" s="27" t="s">
        <v>12</v>
      </c>
      <c r="E1163">
        <v>1.8159396668764727</v>
      </c>
    </row>
    <row r="1164" spans="1:5" x14ac:dyDescent="0.35">
      <c r="A1164" s="27" t="s">
        <v>40</v>
      </c>
      <c r="B1164">
        <v>2018</v>
      </c>
      <c r="C1164" s="27" t="s">
        <v>9</v>
      </c>
      <c r="D1164" s="27" t="s">
        <v>13</v>
      </c>
      <c r="E1164">
        <v>0</v>
      </c>
    </row>
    <row r="1165" spans="1:5" x14ac:dyDescent="0.35">
      <c r="A1165" s="27" t="s">
        <v>40</v>
      </c>
      <c r="B1165">
        <v>2018</v>
      </c>
      <c r="C1165" s="27" t="s">
        <v>9</v>
      </c>
      <c r="D1165" s="27" t="s">
        <v>15</v>
      </c>
      <c r="E1165">
        <v>9244.9654900000005</v>
      </c>
    </row>
    <row r="1166" spans="1:5" x14ac:dyDescent="0.35">
      <c r="A1166" s="27" t="s">
        <v>40</v>
      </c>
      <c r="B1166">
        <v>2018</v>
      </c>
      <c r="C1166" s="27" t="s">
        <v>9</v>
      </c>
      <c r="D1166" s="27" t="s">
        <v>16</v>
      </c>
      <c r="E1166">
        <v>146.64762399999975</v>
      </c>
    </row>
    <row r="1167" spans="1:5" x14ac:dyDescent="0.35">
      <c r="A1167" s="27" t="s">
        <v>40</v>
      </c>
      <c r="B1167">
        <v>2018</v>
      </c>
      <c r="C1167" s="27" t="s">
        <v>9</v>
      </c>
      <c r="D1167" s="27" t="s">
        <v>20</v>
      </c>
      <c r="E1167">
        <v>8320.4689499999986</v>
      </c>
    </row>
    <row r="1168" spans="1:5" x14ac:dyDescent="0.35">
      <c r="A1168" s="27" t="s">
        <v>40</v>
      </c>
      <c r="B1168">
        <v>2018</v>
      </c>
      <c r="C1168" s="27" t="s">
        <v>10</v>
      </c>
      <c r="D1168" s="27" t="s">
        <v>12</v>
      </c>
      <c r="E1168">
        <v>81.562801742573214</v>
      </c>
    </row>
    <row r="1169" spans="1:5" x14ac:dyDescent="0.35">
      <c r="A1169" s="27" t="s">
        <v>40</v>
      </c>
      <c r="B1169">
        <v>2018</v>
      </c>
      <c r="C1169" s="27" t="s">
        <v>10</v>
      </c>
      <c r="D1169" s="27" t="s">
        <v>13</v>
      </c>
      <c r="E1169">
        <v>33130.328980691658</v>
      </c>
    </row>
    <row r="1170" spans="1:5" x14ac:dyDescent="0.35">
      <c r="A1170" s="27" t="s">
        <v>40</v>
      </c>
      <c r="B1170">
        <v>2018</v>
      </c>
      <c r="C1170" s="27" t="s">
        <v>10</v>
      </c>
      <c r="D1170" s="27" t="s">
        <v>17</v>
      </c>
      <c r="E1170">
        <v>37683.30520622652</v>
      </c>
    </row>
    <row r="1171" spans="1:5" x14ac:dyDescent="0.35">
      <c r="A1171" s="27" t="s">
        <v>40</v>
      </c>
      <c r="B1171">
        <v>2018</v>
      </c>
      <c r="C1171" s="27" t="s">
        <v>10</v>
      </c>
      <c r="D1171" s="27" t="s">
        <v>20</v>
      </c>
      <c r="E1171">
        <v>18957.235949999998</v>
      </c>
    </row>
    <row r="1172" spans="1:5" x14ac:dyDescent="0.35">
      <c r="A1172" s="27" t="s">
        <v>40</v>
      </c>
      <c r="B1172">
        <v>2018</v>
      </c>
      <c r="C1172" s="27" t="s">
        <v>11</v>
      </c>
      <c r="D1172" s="27" t="s">
        <v>12</v>
      </c>
      <c r="E1172">
        <v>0</v>
      </c>
    </row>
    <row r="1173" spans="1:5" x14ac:dyDescent="0.35">
      <c r="A1173" s="27" t="s">
        <v>40</v>
      </c>
      <c r="B1173">
        <v>2019</v>
      </c>
      <c r="C1173" s="27" t="s">
        <v>5</v>
      </c>
      <c r="D1173" s="27" t="s">
        <v>12</v>
      </c>
      <c r="E1173">
        <v>0</v>
      </c>
    </row>
    <row r="1174" spans="1:5" x14ac:dyDescent="0.35">
      <c r="A1174" s="27" t="s">
        <v>40</v>
      </c>
      <c r="B1174">
        <v>2019</v>
      </c>
      <c r="C1174" s="27" t="s">
        <v>5</v>
      </c>
      <c r="D1174" s="27" t="s">
        <v>13</v>
      </c>
      <c r="E1174">
        <v>684.11820421098389</v>
      </c>
    </row>
    <row r="1175" spans="1:5" x14ac:dyDescent="0.35">
      <c r="A1175" s="27" t="s">
        <v>40</v>
      </c>
      <c r="B1175">
        <v>2019</v>
      </c>
      <c r="C1175" s="27" t="s">
        <v>5</v>
      </c>
      <c r="D1175" s="27" t="s">
        <v>15</v>
      </c>
      <c r="E1175">
        <v>18753.070229999998</v>
      </c>
    </row>
    <row r="1176" spans="1:5" x14ac:dyDescent="0.35">
      <c r="A1176" s="27" t="s">
        <v>40</v>
      </c>
      <c r="B1176">
        <v>2019</v>
      </c>
      <c r="C1176" s="27" t="s">
        <v>5</v>
      </c>
      <c r="D1176" s="27" t="s">
        <v>16</v>
      </c>
      <c r="E1176">
        <v>0.58624808712438226</v>
      </c>
    </row>
    <row r="1177" spans="1:5" x14ac:dyDescent="0.35">
      <c r="A1177" s="27" t="s">
        <v>40</v>
      </c>
      <c r="B1177">
        <v>2019</v>
      </c>
      <c r="C1177" s="27" t="s">
        <v>5</v>
      </c>
      <c r="D1177" s="27" t="s">
        <v>17</v>
      </c>
      <c r="E1177">
        <v>774.03728664411619</v>
      </c>
    </row>
    <row r="1178" spans="1:5" x14ac:dyDescent="0.35">
      <c r="A1178" s="27" t="s">
        <v>40</v>
      </c>
      <c r="B1178">
        <v>2019</v>
      </c>
      <c r="C1178" s="27" t="s">
        <v>5</v>
      </c>
      <c r="D1178" s="27" t="s">
        <v>20</v>
      </c>
      <c r="E1178">
        <v>22690.989440000001</v>
      </c>
    </row>
    <row r="1179" spans="1:5" x14ac:dyDescent="0.35">
      <c r="A1179" s="27" t="s">
        <v>40</v>
      </c>
      <c r="B1179">
        <v>2019</v>
      </c>
      <c r="C1179" s="27" t="s">
        <v>6</v>
      </c>
      <c r="D1179" s="27" t="s">
        <v>13</v>
      </c>
      <c r="E1179">
        <v>0</v>
      </c>
    </row>
    <row r="1180" spans="1:5" x14ac:dyDescent="0.35">
      <c r="A1180" s="27" t="s">
        <v>40</v>
      </c>
      <c r="B1180">
        <v>2019</v>
      </c>
      <c r="C1180" s="27" t="s">
        <v>7</v>
      </c>
      <c r="D1180" s="27" t="s">
        <v>12</v>
      </c>
      <c r="E1180">
        <v>83.431275473340804</v>
      </c>
    </row>
    <row r="1181" spans="1:5" x14ac:dyDescent="0.35">
      <c r="A1181" s="27" t="s">
        <v>40</v>
      </c>
      <c r="B1181">
        <v>2019</v>
      </c>
      <c r="C1181" s="27" t="s">
        <v>7</v>
      </c>
      <c r="D1181" s="27" t="s">
        <v>13</v>
      </c>
      <c r="E1181">
        <v>72.154949788556621</v>
      </c>
    </row>
    <row r="1182" spans="1:5" x14ac:dyDescent="0.35">
      <c r="A1182" s="27" t="s">
        <v>40</v>
      </c>
      <c r="B1182">
        <v>2019</v>
      </c>
      <c r="C1182" s="27" t="s">
        <v>7</v>
      </c>
      <c r="D1182" s="27" t="s">
        <v>14</v>
      </c>
      <c r="E1182">
        <v>6777.76</v>
      </c>
    </row>
    <row r="1183" spans="1:5" x14ac:dyDescent="0.35">
      <c r="A1183" s="27" t="s">
        <v>40</v>
      </c>
      <c r="B1183">
        <v>2019</v>
      </c>
      <c r="C1183" s="27" t="s">
        <v>7</v>
      </c>
      <c r="D1183" s="27" t="s">
        <v>15</v>
      </c>
      <c r="E1183">
        <v>37026.84362</v>
      </c>
    </row>
    <row r="1184" spans="1:5" x14ac:dyDescent="0.35">
      <c r="A1184" s="27" t="s">
        <v>40</v>
      </c>
      <c r="B1184">
        <v>2019</v>
      </c>
      <c r="C1184" s="27" t="s">
        <v>7</v>
      </c>
      <c r="D1184" s="27" t="s">
        <v>16</v>
      </c>
      <c r="E1184">
        <v>103.66028758934556</v>
      </c>
    </row>
    <row r="1185" spans="1:5" x14ac:dyDescent="0.35">
      <c r="A1185" s="27" t="s">
        <v>40</v>
      </c>
      <c r="B1185">
        <v>2019</v>
      </c>
      <c r="C1185" s="27" t="s">
        <v>7</v>
      </c>
      <c r="D1185" s="27" t="s">
        <v>17</v>
      </c>
      <c r="E1185">
        <v>80.519063759041146</v>
      </c>
    </row>
    <row r="1186" spans="1:5" x14ac:dyDescent="0.35">
      <c r="A1186" s="27" t="s">
        <v>40</v>
      </c>
      <c r="B1186">
        <v>2019</v>
      </c>
      <c r="C1186" s="27" t="s">
        <v>7</v>
      </c>
      <c r="D1186" s="27" t="s">
        <v>18</v>
      </c>
      <c r="E1186">
        <v>3317.9599999999996</v>
      </c>
    </row>
    <row r="1187" spans="1:5" x14ac:dyDescent="0.35">
      <c r="A1187" s="27" t="s">
        <v>40</v>
      </c>
      <c r="B1187">
        <v>2019</v>
      </c>
      <c r="C1187" s="27" t="s">
        <v>7</v>
      </c>
      <c r="D1187" s="27" t="s">
        <v>19</v>
      </c>
      <c r="E1187">
        <v>15451.830000000002</v>
      </c>
    </row>
    <row r="1188" spans="1:5" x14ac:dyDescent="0.35">
      <c r="A1188" s="27" t="s">
        <v>40</v>
      </c>
      <c r="B1188">
        <v>2019</v>
      </c>
      <c r="C1188" s="27" t="s">
        <v>7</v>
      </c>
      <c r="D1188" s="27" t="s">
        <v>20</v>
      </c>
      <c r="E1188">
        <v>18753.070229999998</v>
      </c>
    </row>
    <row r="1189" spans="1:5" x14ac:dyDescent="0.35">
      <c r="A1189" s="27" t="s">
        <v>40</v>
      </c>
      <c r="B1189">
        <v>2019</v>
      </c>
      <c r="C1189" s="27" t="s">
        <v>8</v>
      </c>
      <c r="D1189" s="27" t="s">
        <v>13</v>
      </c>
      <c r="E1189">
        <v>4262.22912074737</v>
      </c>
    </row>
    <row r="1190" spans="1:5" x14ac:dyDescent="0.35">
      <c r="A1190" s="27" t="s">
        <v>40</v>
      </c>
      <c r="B1190">
        <v>2019</v>
      </c>
      <c r="C1190" s="27" t="s">
        <v>9</v>
      </c>
      <c r="D1190" s="27" t="s">
        <v>12</v>
      </c>
      <c r="E1190">
        <v>1.6681691683679376</v>
      </c>
    </row>
    <row r="1191" spans="1:5" x14ac:dyDescent="0.35">
      <c r="A1191" s="27" t="s">
        <v>40</v>
      </c>
      <c r="B1191">
        <v>2019</v>
      </c>
      <c r="C1191" s="27" t="s">
        <v>9</v>
      </c>
      <c r="D1191" s="27" t="s">
        <v>13</v>
      </c>
      <c r="E1191">
        <v>0</v>
      </c>
    </row>
    <row r="1192" spans="1:5" x14ac:dyDescent="0.35">
      <c r="A1192" s="27" t="s">
        <v>40</v>
      </c>
      <c r="B1192">
        <v>2019</v>
      </c>
      <c r="C1192" s="27" t="s">
        <v>9</v>
      </c>
      <c r="D1192" s="27" t="s">
        <v>15</v>
      </c>
      <c r="E1192">
        <v>8944.2477500000005</v>
      </c>
    </row>
    <row r="1193" spans="1:5" x14ac:dyDescent="0.35">
      <c r="A1193" s="27" t="s">
        <v>40</v>
      </c>
      <c r="B1193">
        <v>2019</v>
      </c>
      <c r="C1193" s="27" t="s">
        <v>9</v>
      </c>
      <c r="D1193" s="27" t="s">
        <v>16</v>
      </c>
      <c r="E1193">
        <v>147.43599832353027</v>
      </c>
    </row>
    <row r="1194" spans="1:5" x14ac:dyDescent="0.35">
      <c r="A1194" s="27" t="s">
        <v>40</v>
      </c>
      <c r="B1194">
        <v>2019</v>
      </c>
      <c r="C1194" s="27" t="s">
        <v>9</v>
      </c>
      <c r="D1194" s="27" t="s">
        <v>20</v>
      </c>
      <c r="E1194">
        <v>8049.8229699999993</v>
      </c>
    </row>
    <row r="1195" spans="1:5" x14ac:dyDescent="0.35">
      <c r="A1195" s="27" t="s">
        <v>40</v>
      </c>
      <c r="B1195">
        <v>2019</v>
      </c>
      <c r="C1195" s="27" t="s">
        <v>10</v>
      </c>
      <c r="D1195" s="27" t="s">
        <v>12</v>
      </c>
      <c r="E1195">
        <v>71.928258159577439</v>
      </c>
    </row>
    <row r="1196" spans="1:5" x14ac:dyDescent="0.35">
      <c r="A1196" s="27" t="s">
        <v>40</v>
      </c>
      <c r="B1196">
        <v>2019</v>
      </c>
      <c r="C1196" s="27" t="s">
        <v>10</v>
      </c>
      <c r="D1196" s="27" t="s">
        <v>13</v>
      </c>
      <c r="E1196">
        <v>35481.45772525308</v>
      </c>
    </row>
    <row r="1197" spans="1:5" x14ac:dyDescent="0.35">
      <c r="A1197" s="27" t="s">
        <v>40</v>
      </c>
      <c r="B1197">
        <v>2019</v>
      </c>
      <c r="C1197" s="27" t="s">
        <v>10</v>
      </c>
      <c r="D1197" s="27" t="s">
        <v>17</v>
      </c>
      <c r="E1197">
        <v>38067.643649596845</v>
      </c>
    </row>
    <row r="1198" spans="1:5" x14ac:dyDescent="0.35">
      <c r="A1198" s="27" t="s">
        <v>40</v>
      </c>
      <c r="B1198">
        <v>2019</v>
      </c>
      <c r="C1198" s="27" t="s">
        <v>10</v>
      </c>
      <c r="D1198" s="27" t="s">
        <v>20</v>
      </c>
      <c r="E1198">
        <v>15230.278920000001</v>
      </c>
    </row>
    <row r="1199" spans="1:5" x14ac:dyDescent="0.35">
      <c r="A1199" s="27" t="s">
        <v>40</v>
      </c>
      <c r="B1199">
        <v>2019</v>
      </c>
      <c r="C1199" s="27" t="s">
        <v>11</v>
      </c>
      <c r="D1199" s="27" t="s">
        <v>12</v>
      </c>
      <c r="E1199">
        <v>0</v>
      </c>
    </row>
    <row r="1200" spans="1:5" x14ac:dyDescent="0.35">
      <c r="A1200" s="27" t="s">
        <v>41</v>
      </c>
      <c r="B1200">
        <v>2018</v>
      </c>
      <c r="C1200" s="27" t="s">
        <v>5</v>
      </c>
      <c r="D1200" s="27" t="s">
        <v>12</v>
      </c>
      <c r="E1200">
        <v>0</v>
      </c>
    </row>
    <row r="1201" spans="1:5" x14ac:dyDescent="0.35">
      <c r="A1201" s="27" t="s">
        <v>41</v>
      </c>
      <c r="B1201">
        <v>2018</v>
      </c>
      <c r="C1201" s="27" t="s">
        <v>5</v>
      </c>
      <c r="D1201" s="27" t="s">
        <v>13</v>
      </c>
      <c r="E1201">
        <v>3.9776989897058894</v>
      </c>
    </row>
    <row r="1202" spans="1:5" x14ac:dyDescent="0.35">
      <c r="A1202" s="27" t="s">
        <v>41</v>
      </c>
      <c r="B1202">
        <v>2018</v>
      </c>
      <c r="C1202" s="27" t="s">
        <v>5</v>
      </c>
      <c r="D1202" s="27" t="s">
        <v>15</v>
      </c>
      <c r="E1202">
        <v>151.13083</v>
      </c>
    </row>
    <row r="1203" spans="1:5" x14ac:dyDescent="0.35">
      <c r="A1203" s="27" t="s">
        <v>41</v>
      </c>
      <c r="B1203">
        <v>2018</v>
      </c>
      <c r="C1203" s="27" t="s">
        <v>5</v>
      </c>
      <c r="D1203" s="27" t="s">
        <v>16</v>
      </c>
      <c r="E1203">
        <v>1.371306966276014</v>
      </c>
    </row>
    <row r="1204" spans="1:5" x14ac:dyDescent="0.35">
      <c r="A1204" s="27" t="s">
        <v>41</v>
      </c>
      <c r="B1204">
        <v>2018</v>
      </c>
      <c r="C1204" s="27" t="s">
        <v>5</v>
      </c>
      <c r="D1204" s="27" t="s">
        <v>17</v>
      </c>
      <c r="E1204">
        <v>2.8689261226381859</v>
      </c>
    </row>
    <row r="1205" spans="1:5" x14ac:dyDescent="0.35">
      <c r="A1205" s="27" t="s">
        <v>41</v>
      </c>
      <c r="B1205">
        <v>2018</v>
      </c>
      <c r="C1205" s="27" t="s">
        <v>5</v>
      </c>
      <c r="D1205" s="27" t="s">
        <v>20</v>
      </c>
      <c r="E1205">
        <v>189.99888999999996</v>
      </c>
    </row>
    <row r="1206" spans="1:5" x14ac:dyDescent="0.35">
      <c r="A1206" s="27" t="s">
        <v>41</v>
      </c>
      <c r="B1206">
        <v>2018</v>
      </c>
      <c r="C1206" s="27" t="s">
        <v>6</v>
      </c>
      <c r="D1206" s="27" t="s">
        <v>13</v>
      </c>
      <c r="E1206">
        <v>0</v>
      </c>
    </row>
    <row r="1207" spans="1:5" x14ac:dyDescent="0.35">
      <c r="A1207" s="27" t="s">
        <v>41</v>
      </c>
      <c r="B1207">
        <v>2018</v>
      </c>
      <c r="C1207" s="27" t="s">
        <v>7</v>
      </c>
      <c r="D1207" s="27" t="s">
        <v>12</v>
      </c>
      <c r="E1207">
        <v>31.003236145504395</v>
      </c>
    </row>
    <row r="1208" spans="1:5" x14ac:dyDescent="0.35">
      <c r="A1208" s="27" t="s">
        <v>41</v>
      </c>
      <c r="B1208">
        <v>2018</v>
      </c>
      <c r="C1208" s="27" t="s">
        <v>7</v>
      </c>
      <c r="D1208" s="27" t="s">
        <v>13</v>
      </c>
      <c r="E1208">
        <v>4.0600824855740107</v>
      </c>
    </row>
    <row r="1209" spans="1:5" x14ac:dyDescent="0.35">
      <c r="A1209" s="27" t="s">
        <v>41</v>
      </c>
      <c r="B1209">
        <v>2018</v>
      </c>
      <c r="C1209" s="27" t="s">
        <v>7</v>
      </c>
      <c r="D1209" s="27" t="s">
        <v>14</v>
      </c>
      <c r="E1209">
        <v>934.52567483223993</v>
      </c>
    </row>
    <row r="1210" spans="1:5" x14ac:dyDescent="0.35">
      <c r="A1210" s="27" t="s">
        <v>41</v>
      </c>
      <c r="B1210">
        <v>2018</v>
      </c>
      <c r="C1210" s="27" t="s">
        <v>7</v>
      </c>
      <c r="D1210" s="27" t="s">
        <v>15</v>
      </c>
      <c r="E1210">
        <v>1149.5792200000001</v>
      </c>
    </row>
    <row r="1211" spans="1:5" x14ac:dyDescent="0.35">
      <c r="A1211" s="27" t="s">
        <v>41</v>
      </c>
      <c r="B1211">
        <v>2018</v>
      </c>
      <c r="C1211" s="27" t="s">
        <v>7</v>
      </c>
      <c r="D1211" s="27" t="s">
        <v>16</v>
      </c>
      <c r="E1211">
        <v>21.48348519638537</v>
      </c>
    </row>
    <row r="1212" spans="1:5" x14ac:dyDescent="0.35">
      <c r="A1212" s="27" t="s">
        <v>41</v>
      </c>
      <c r="B1212">
        <v>2018</v>
      </c>
      <c r="C1212" s="27" t="s">
        <v>7</v>
      </c>
      <c r="D1212" s="27" t="s">
        <v>17</v>
      </c>
      <c r="E1212">
        <v>3.0375658518327371</v>
      </c>
    </row>
    <row r="1213" spans="1:5" x14ac:dyDescent="0.35">
      <c r="A1213" s="27" t="s">
        <v>41</v>
      </c>
      <c r="B1213">
        <v>2018</v>
      </c>
      <c r="C1213" s="27" t="s">
        <v>7</v>
      </c>
      <c r="D1213" s="27" t="s">
        <v>18</v>
      </c>
      <c r="E1213">
        <v>1963.1686408706032</v>
      </c>
    </row>
    <row r="1214" spans="1:5" x14ac:dyDescent="0.35">
      <c r="A1214" s="27" t="s">
        <v>41</v>
      </c>
      <c r="B1214">
        <v>2018</v>
      </c>
      <c r="C1214" s="27" t="s">
        <v>7</v>
      </c>
      <c r="D1214" s="27" t="s">
        <v>20</v>
      </c>
      <c r="E1214">
        <v>151.13083</v>
      </c>
    </row>
    <row r="1215" spans="1:5" x14ac:dyDescent="0.35">
      <c r="A1215" s="27" t="s">
        <v>41</v>
      </c>
      <c r="B1215">
        <v>2018</v>
      </c>
      <c r="C1215" s="27" t="s">
        <v>8</v>
      </c>
      <c r="D1215" s="27" t="s">
        <v>13</v>
      </c>
      <c r="E1215">
        <v>11.782610340071189</v>
      </c>
    </row>
    <row r="1216" spans="1:5" x14ac:dyDescent="0.35">
      <c r="A1216" s="27" t="s">
        <v>41</v>
      </c>
      <c r="B1216">
        <v>2018</v>
      </c>
      <c r="C1216" s="27" t="s">
        <v>9</v>
      </c>
      <c r="D1216" s="27" t="s">
        <v>12</v>
      </c>
      <c r="E1216">
        <v>0.26205448418892541</v>
      </c>
    </row>
    <row r="1217" spans="1:5" x14ac:dyDescent="0.35">
      <c r="A1217" s="27" t="s">
        <v>41</v>
      </c>
      <c r="B1217">
        <v>2018</v>
      </c>
      <c r="C1217" s="27" t="s">
        <v>9</v>
      </c>
      <c r="D1217" s="27" t="s">
        <v>13</v>
      </c>
      <c r="E1217">
        <v>0</v>
      </c>
    </row>
    <row r="1218" spans="1:5" x14ac:dyDescent="0.35">
      <c r="A1218" s="27" t="s">
        <v>41</v>
      </c>
      <c r="B1218">
        <v>2018</v>
      </c>
      <c r="C1218" s="27" t="s">
        <v>9</v>
      </c>
      <c r="D1218" s="27" t="s">
        <v>15</v>
      </c>
      <c r="E1218">
        <v>276.56716999999992</v>
      </c>
    </row>
    <row r="1219" spans="1:5" x14ac:dyDescent="0.35">
      <c r="A1219" s="27" t="s">
        <v>41</v>
      </c>
      <c r="B1219">
        <v>2018</v>
      </c>
      <c r="C1219" s="27" t="s">
        <v>9</v>
      </c>
      <c r="D1219" s="27" t="s">
        <v>16</v>
      </c>
      <c r="E1219">
        <v>22.946677130533899</v>
      </c>
    </row>
    <row r="1220" spans="1:5" x14ac:dyDescent="0.35">
      <c r="A1220" s="27" t="s">
        <v>41</v>
      </c>
      <c r="B1220">
        <v>2018</v>
      </c>
      <c r="C1220" s="27" t="s">
        <v>9</v>
      </c>
      <c r="D1220" s="27" t="s">
        <v>20</v>
      </c>
      <c r="E1220">
        <v>248.91046000000003</v>
      </c>
    </row>
    <row r="1221" spans="1:5" x14ac:dyDescent="0.35">
      <c r="A1221" s="27" t="s">
        <v>41</v>
      </c>
      <c r="B1221">
        <v>2018</v>
      </c>
      <c r="C1221" s="27" t="s">
        <v>10</v>
      </c>
      <c r="D1221" s="27" t="s">
        <v>12</v>
      </c>
      <c r="E1221">
        <v>4.960626792495666</v>
      </c>
    </row>
    <row r="1222" spans="1:5" x14ac:dyDescent="0.35">
      <c r="A1222" s="27" t="s">
        <v>41</v>
      </c>
      <c r="B1222">
        <v>2018</v>
      </c>
      <c r="C1222" s="27" t="s">
        <v>10</v>
      </c>
      <c r="D1222" s="27" t="s">
        <v>13</v>
      </c>
      <c r="E1222">
        <v>1786.9721162437345</v>
      </c>
    </row>
    <row r="1223" spans="1:5" x14ac:dyDescent="0.35">
      <c r="A1223" s="27" t="s">
        <v>41</v>
      </c>
      <c r="B1223">
        <v>2018</v>
      </c>
      <c r="C1223" s="27" t="s">
        <v>10</v>
      </c>
      <c r="D1223" s="27" t="s">
        <v>17</v>
      </c>
      <c r="E1223">
        <v>1302.0239837518905</v>
      </c>
    </row>
    <row r="1224" spans="1:5" x14ac:dyDescent="0.35">
      <c r="A1224" s="27" t="s">
        <v>41</v>
      </c>
      <c r="B1224">
        <v>2018</v>
      </c>
      <c r="C1224" s="27" t="s">
        <v>10</v>
      </c>
      <c r="D1224" s="27" t="s">
        <v>20</v>
      </c>
      <c r="E1224">
        <v>987.23705999999993</v>
      </c>
    </row>
    <row r="1225" spans="1:5" x14ac:dyDescent="0.35">
      <c r="A1225" s="27" t="s">
        <v>41</v>
      </c>
      <c r="B1225">
        <v>2019</v>
      </c>
      <c r="C1225" s="27" t="s">
        <v>5</v>
      </c>
      <c r="D1225" s="27" t="s">
        <v>12</v>
      </c>
      <c r="E1225">
        <v>0</v>
      </c>
    </row>
    <row r="1226" spans="1:5" x14ac:dyDescent="0.35">
      <c r="A1226" s="27" t="s">
        <v>41</v>
      </c>
      <c r="B1226">
        <v>2019</v>
      </c>
      <c r="C1226" s="27" t="s">
        <v>5</v>
      </c>
      <c r="D1226" s="27" t="s">
        <v>13</v>
      </c>
      <c r="E1226">
        <v>4.5301653018351864</v>
      </c>
    </row>
    <row r="1227" spans="1:5" x14ac:dyDescent="0.35">
      <c r="A1227" s="27" t="s">
        <v>41</v>
      </c>
      <c r="B1227">
        <v>2019</v>
      </c>
      <c r="C1227" s="27" t="s">
        <v>5</v>
      </c>
      <c r="D1227" s="27" t="s">
        <v>15</v>
      </c>
      <c r="E1227">
        <v>206.74863999999999</v>
      </c>
    </row>
    <row r="1228" spans="1:5" x14ac:dyDescent="0.35">
      <c r="A1228" s="27" t="s">
        <v>41</v>
      </c>
      <c r="B1228">
        <v>2019</v>
      </c>
      <c r="C1228" s="27" t="s">
        <v>5</v>
      </c>
      <c r="D1228" s="27" t="s">
        <v>16</v>
      </c>
      <c r="E1228">
        <v>1.2709721125443709</v>
      </c>
    </row>
    <row r="1229" spans="1:5" x14ac:dyDescent="0.35">
      <c r="A1229" s="27" t="s">
        <v>41</v>
      </c>
      <c r="B1229">
        <v>2019</v>
      </c>
      <c r="C1229" s="27" t="s">
        <v>5</v>
      </c>
      <c r="D1229" s="27" t="s">
        <v>17</v>
      </c>
      <c r="E1229">
        <v>2.8048334221429023</v>
      </c>
    </row>
    <row r="1230" spans="1:5" x14ac:dyDescent="0.35">
      <c r="A1230" s="27" t="s">
        <v>41</v>
      </c>
      <c r="B1230">
        <v>2019</v>
      </c>
      <c r="C1230" s="27" t="s">
        <v>5</v>
      </c>
      <c r="D1230" s="27" t="s">
        <v>20</v>
      </c>
      <c r="E1230">
        <v>256.71096</v>
      </c>
    </row>
    <row r="1231" spans="1:5" x14ac:dyDescent="0.35">
      <c r="A1231" s="27" t="s">
        <v>41</v>
      </c>
      <c r="B1231">
        <v>2019</v>
      </c>
      <c r="C1231" s="27" t="s">
        <v>6</v>
      </c>
      <c r="D1231" s="27" t="s">
        <v>13</v>
      </c>
      <c r="E1231">
        <v>0</v>
      </c>
    </row>
    <row r="1232" spans="1:5" x14ac:dyDescent="0.35">
      <c r="A1232" s="27" t="s">
        <v>41</v>
      </c>
      <c r="B1232">
        <v>2019</v>
      </c>
      <c r="C1232" s="27" t="s">
        <v>7</v>
      </c>
      <c r="D1232" s="27" t="s">
        <v>12</v>
      </c>
      <c r="E1232">
        <v>30.135712512015669</v>
      </c>
    </row>
    <row r="1233" spans="1:5" x14ac:dyDescent="0.35">
      <c r="A1233" s="27" t="s">
        <v>41</v>
      </c>
      <c r="B1233">
        <v>2019</v>
      </c>
      <c r="C1233" s="27" t="s">
        <v>7</v>
      </c>
      <c r="D1233" s="27" t="s">
        <v>13</v>
      </c>
      <c r="E1233">
        <v>4.4138513301726237</v>
      </c>
    </row>
    <row r="1234" spans="1:5" x14ac:dyDescent="0.35">
      <c r="A1234" s="27" t="s">
        <v>41</v>
      </c>
      <c r="B1234">
        <v>2019</v>
      </c>
      <c r="C1234" s="27" t="s">
        <v>7</v>
      </c>
      <c r="D1234" s="27" t="s">
        <v>14</v>
      </c>
      <c r="E1234">
        <v>977.69752787387415</v>
      </c>
    </row>
    <row r="1235" spans="1:5" x14ac:dyDescent="0.35">
      <c r="A1235" s="27" t="s">
        <v>41</v>
      </c>
      <c r="B1235">
        <v>2019</v>
      </c>
      <c r="C1235" s="27" t="s">
        <v>7</v>
      </c>
      <c r="D1235" s="27" t="s">
        <v>15</v>
      </c>
      <c r="E1235">
        <v>1100.6895499999998</v>
      </c>
    </row>
    <row r="1236" spans="1:5" x14ac:dyDescent="0.35">
      <c r="A1236" s="27" t="s">
        <v>41</v>
      </c>
      <c r="B1236">
        <v>2019</v>
      </c>
      <c r="C1236" s="27" t="s">
        <v>7</v>
      </c>
      <c r="D1236" s="27" t="s">
        <v>16</v>
      </c>
      <c r="E1236">
        <v>21.621733476670929</v>
      </c>
    </row>
    <row r="1237" spans="1:5" x14ac:dyDescent="0.35">
      <c r="A1237" s="27" t="s">
        <v>41</v>
      </c>
      <c r="B1237">
        <v>2019</v>
      </c>
      <c r="C1237" s="27" t="s">
        <v>7</v>
      </c>
      <c r="D1237" s="27" t="s">
        <v>17</v>
      </c>
      <c r="E1237">
        <v>2.9761841115113605</v>
      </c>
    </row>
    <row r="1238" spans="1:5" x14ac:dyDescent="0.35">
      <c r="A1238" s="27" t="s">
        <v>41</v>
      </c>
      <c r="B1238">
        <v>2019</v>
      </c>
      <c r="C1238" s="27" t="s">
        <v>7</v>
      </c>
      <c r="D1238" s="27" t="s">
        <v>18</v>
      </c>
      <c r="E1238">
        <v>1992.8373371346779</v>
      </c>
    </row>
    <row r="1239" spans="1:5" x14ac:dyDescent="0.35">
      <c r="A1239" s="27" t="s">
        <v>41</v>
      </c>
      <c r="B1239">
        <v>2019</v>
      </c>
      <c r="C1239" s="27" t="s">
        <v>7</v>
      </c>
      <c r="D1239" s="27" t="s">
        <v>20</v>
      </c>
      <c r="E1239">
        <v>206.74863999999999</v>
      </c>
    </row>
    <row r="1240" spans="1:5" x14ac:dyDescent="0.35">
      <c r="A1240" s="27" t="s">
        <v>41</v>
      </c>
      <c r="B1240">
        <v>2019</v>
      </c>
      <c r="C1240" s="27" t="s">
        <v>8</v>
      </c>
      <c r="D1240" s="27" t="s">
        <v>13</v>
      </c>
      <c r="E1240">
        <v>0</v>
      </c>
    </row>
    <row r="1241" spans="1:5" x14ac:dyDescent="0.35">
      <c r="A1241" s="27" t="s">
        <v>41</v>
      </c>
      <c r="B1241">
        <v>2019</v>
      </c>
      <c r="C1241" s="27" t="s">
        <v>9</v>
      </c>
      <c r="D1241" s="27" t="s">
        <v>12</v>
      </c>
      <c r="E1241">
        <v>0.26358001714786838</v>
      </c>
    </row>
    <row r="1242" spans="1:5" x14ac:dyDescent="0.35">
      <c r="A1242" s="27" t="s">
        <v>41</v>
      </c>
      <c r="B1242">
        <v>2019</v>
      </c>
      <c r="C1242" s="27" t="s">
        <v>9</v>
      </c>
      <c r="D1242" s="27" t="s">
        <v>13</v>
      </c>
      <c r="E1242">
        <v>0</v>
      </c>
    </row>
    <row r="1243" spans="1:5" x14ac:dyDescent="0.35">
      <c r="A1243" s="27" t="s">
        <v>41</v>
      </c>
      <c r="B1243">
        <v>2019</v>
      </c>
      <c r="C1243" s="27" t="s">
        <v>9</v>
      </c>
      <c r="D1243" s="27" t="s">
        <v>15</v>
      </c>
      <c r="E1243">
        <v>320.26330999999999</v>
      </c>
    </row>
    <row r="1244" spans="1:5" x14ac:dyDescent="0.35">
      <c r="A1244" s="27" t="s">
        <v>41</v>
      </c>
      <c r="B1244">
        <v>2019</v>
      </c>
      <c r="C1244" s="27" t="s">
        <v>9</v>
      </c>
      <c r="D1244" s="27" t="s">
        <v>16</v>
      </c>
      <c r="E1244">
        <v>23.424391835807185</v>
      </c>
    </row>
    <row r="1245" spans="1:5" x14ac:dyDescent="0.35">
      <c r="A1245" s="27" t="s">
        <v>41</v>
      </c>
      <c r="B1245">
        <v>2019</v>
      </c>
      <c r="C1245" s="27" t="s">
        <v>9</v>
      </c>
      <c r="D1245" s="27" t="s">
        <v>20</v>
      </c>
      <c r="E1245">
        <v>288.23696999999999</v>
      </c>
    </row>
    <row r="1246" spans="1:5" x14ac:dyDescent="0.35">
      <c r="A1246" s="27" t="s">
        <v>41</v>
      </c>
      <c r="B1246">
        <v>2019</v>
      </c>
      <c r="C1246" s="27" t="s">
        <v>10</v>
      </c>
      <c r="D1246" s="27" t="s">
        <v>12</v>
      </c>
      <c r="E1246">
        <v>6.001314004183488</v>
      </c>
    </row>
    <row r="1247" spans="1:5" x14ac:dyDescent="0.35">
      <c r="A1247" s="27" t="s">
        <v>41</v>
      </c>
      <c r="B1247">
        <v>2019</v>
      </c>
      <c r="C1247" s="27" t="s">
        <v>10</v>
      </c>
      <c r="D1247" s="27" t="s">
        <v>13</v>
      </c>
      <c r="E1247">
        <v>1927.4766214504655</v>
      </c>
    </row>
    <row r="1248" spans="1:5" x14ac:dyDescent="0.35">
      <c r="A1248" s="27" t="s">
        <v>41</v>
      </c>
      <c r="B1248">
        <v>2019</v>
      </c>
      <c r="C1248" s="27" t="s">
        <v>10</v>
      </c>
      <c r="D1248" s="27" t="s">
        <v>17</v>
      </c>
      <c r="E1248">
        <v>1272.4287016290114</v>
      </c>
    </row>
    <row r="1249" spans="1:5" x14ac:dyDescent="0.35">
      <c r="A1249" s="27" t="s">
        <v>41</v>
      </c>
      <c r="B1249">
        <v>2019</v>
      </c>
      <c r="C1249" s="27" t="s">
        <v>10</v>
      </c>
      <c r="D1249" s="27" t="s">
        <v>20</v>
      </c>
      <c r="E1249">
        <v>876.00492999999994</v>
      </c>
    </row>
    <row r="1250" spans="1:5" x14ac:dyDescent="0.35">
      <c r="A1250" s="27" t="s">
        <v>42</v>
      </c>
      <c r="B1250">
        <v>2018</v>
      </c>
      <c r="C1250" s="27" t="s">
        <v>5</v>
      </c>
      <c r="D1250" s="27" t="s">
        <v>12</v>
      </c>
      <c r="E1250">
        <v>0</v>
      </c>
    </row>
    <row r="1251" spans="1:5" x14ac:dyDescent="0.35">
      <c r="A1251" s="27" t="s">
        <v>42</v>
      </c>
      <c r="B1251">
        <v>2018</v>
      </c>
      <c r="C1251" s="27" t="s">
        <v>5</v>
      </c>
      <c r="D1251" s="27" t="s">
        <v>13</v>
      </c>
      <c r="E1251">
        <v>479.06805028293303</v>
      </c>
    </row>
    <row r="1252" spans="1:5" x14ac:dyDescent="0.35">
      <c r="A1252" s="27" t="s">
        <v>42</v>
      </c>
      <c r="B1252">
        <v>2018</v>
      </c>
      <c r="C1252" s="27" t="s">
        <v>5</v>
      </c>
      <c r="D1252" s="27" t="s">
        <v>15</v>
      </c>
      <c r="E1252">
        <v>64871.41019000001</v>
      </c>
    </row>
    <row r="1253" spans="1:5" x14ac:dyDescent="0.35">
      <c r="A1253" s="27" t="s">
        <v>42</v>
      </c>
      <c r="B1253">
        <v>2018</v>
      </c>
      <c r="C1253" s="27" t="s">
        <v>5</v>
      </c>
      <c r="D1253" s="27" t="s">
        <v>16</v>
      </c>
      <c r="E1253">
        <v>53.213167966489983</v>
      </c>
    </row>
    <row r="1254" spans="1:5" x14ac:dyDescent="0.35">
      <c r="A1254" s="27" t="s">
        <v>42</v>
      </c>
      <c r="B1254">
        <v>2018</v>
      </c>
      <c r="C1254" s="27" t="s">
        <v>5</v>
      </c>
      <c r="D1254" s="27" t="s">
        <v>17</v>
      </c>
      <c r="E1254">
        <v>476.91272436570546</v>
      </c>
    </row>
    <row r="1255" spans="1:5" x14ac:dyDescent="0.35">
      <c r="A1255" s="27" t="s">
        <v>42</v>
      </c>
      <c r="B1255">
        <v>2018</v>
      </c>
      <c r="C1255" s="27" t="s">
        <v>5</v>
      </c>
      <c r="D1255" s="27" t="s">
        <v>20</v>
      </c>
      <c r="E1255">
        <v>68652.560190000004</v>
      </c>
    </row>
    <row r="1256" spans="1:5" x14ac:dyDescent="0.35">
      <c r="A1256" s="27" t="s">
        <v>42</v>
      </c>
      <c r="B1256">
        <v>2018</v>
      </c>
      <c r="C1256" s="27" t="s">
        <v>6</v>
      </c>
      <c r="D1256" s="27" t="s">
        <v>13</v>
      </c>
      <c r="E1256">
        <v>1.4086845299487092</v>
      </c>
    </row>
    <row r="1257" spans="1:5" x14ac:dyDescent="0.35">
      <c r="A1257" s="27" t="s">
        <v>42</v>
      </c>
      <c r="B1257">
        <v>2018</v>
      </c>
      <c r="C1257" s="27" t="s">
        <v>6</v>
      </c>
      <c r="D1257" s="27" t="s">
        <v>15</v>
      </c>
      <c r="E1257">
        <v>85.804869999999994</v>
      </c>
    </row>
    <row r="1258" spans="1:5" x14ac:dyDescent="0.35">
      <c r="A1258" s="27" t="s">
        <v>42</v>
      </c>
      <c r="B1258">
        <v>2018</v>
      </c>
      <c r="C1258" s="27" t="s">
        <v>6</v>
      </c>
      <c r="D1258" s="27" t="s">
        <v>17</v>
      </c>
      <c r="E1258">
        <v>1.2751657120514981</v>
      </c>
    </row>
    <row r="1259" spans="1:5" x14ac:dyDescent="0.35">
      <c r="A1259" s="27" t="s">
        <v>42</v>
      </c>
      <c r="B1259">
        <v>2018</v>
      </c>
      <c r="C1259" s="27" t="s">
        <v>6</v>
      </c>
      <c r="D1259" s="27" t="s">
        <v>20</v>
      </c>
      <c r="E1259">
        <v>43.53014000000001</v>
      </c>
    </row>
    <row r="1260" spans="1:5" x14ac:dyDescent="0.35">
      <c r="A1260" s="27" t="s">
        <v>42</v>
      </c>
      <c r="B1260">
        <v>2018</v>
      </c>
      <c r="C1260" s="27" t="s">
        <v>7</v>
      </c>
      <c r="D1260" s="27" t="s">
        <v>12</v>
      </c>
      <c r="E1260">
        <v>38.316375031966487</v>
      </c>
    </row>
    <row r="1261" spans="1:5" x14ac:dyDescent="0.35">
      <c r="A1261" s="27" t="s">
        <v>42</v>
      </c>
      <c r="B1261">
        <v>2018</v>
      </c>
      <c r="C1261" s="27" t="s">
        <v>7</v>
      </c>
      <c r="D1261" s="27" t="s">
        <v>13</v>
      </c>
      <c r="E1261">
        <v>49.180721375116057</v>
      </c>
    </row>
    <row r="1262" spans="1:5" x14ac:dyDescent="0.35">
      <c r="A1262" s="27" t="s">
        <v>42</v>
      </c>
      <c r="B1262">
        <v>2018</v>
      </c>
      <c r="C1262" s="27" t="s">
        <v>7</v>
      </c>
      <c r="D1262" s="27" t="s">
        <v>14</v>
      </c>
      <c r="E1262">
        <v>13604.000000000002</v>
      </c>
    </row>
    <row r="1263" spans="1:5" x14ac:dyDescent="0.35">
      <c r="A1263" s="27" t="s">
        <v>42</v>
      </c>
      <c r="B1263">
        <v>2018</v>
      </c>
      <c r="C1263" s="27" t="s">
        <v>7</v>
      </c>
      <c r="D1263" s="27" t="s">
        <v>15</v>
      </c>
      <c r="E1263">
        <v>84345.679020000025</v>
      </c>
    </row>
    <row r="1264" spans="1:5" x14ac:dyDescent="0.35">
      <c r="A1264" s="27" t="s">
        <v>42</v>
      </c>
      <c r="B1264">
        <v>2018</v>
      </c>
      <c r="C1264" s="27" t="s">
        <v>7</v>
      </c>
      <c r="D1264" s="27" t="s">
        <v>16</v>
      </c>
      <c r="E1264">
        <v>41.833832033510021</v>
      </c>
    </row>
    <row r="1265" spans="1:5" x14ac:dyDescent="0.35">
      <c r="A1265" s="27" t="s">
        <v>42</v>
      </c>
      <c r="B1265">
        <v>2018</v>
      </c>
      <c r="C1265" s="27" t="s">
        <v>7</v>
      </c>
      <c r="D1265" s="27" t="s">
        <v>17</v>
      </c>
      <c r="E1265">
        <v>46.943280368457359</v>
      </c>
    </row>
    <row r="1266" spans="1:5" x14ac:dyDescent="0.35">
      <c r="A1266" s="27" t="s">
        <v>42</v>
      </c>
      <c r="B1266">
        <v>2018</v>
      </c>
      <c r="C1266" s="27" t="s">
        <v>7</v>
      </c>
      <c r="D1266" s="27" t="s">
        <v>18</v>
      </c>
      <c r="E1266">
        <v>998.99999999999989</v>
      </c>
    </row>
    <row r="1267" spans="1:5" x14ac:dyDescent="0.35">
      <c r="A1267" s="27" t="s">
        <v>42</v>
      </c>
      <c r="B1267">
        <v>2018</v>
      </c>
      <c r="C1267" s="27" t="s">
        <v>7</v>
      </c>
      <c r="D1267" s="27" t="s">
        <v>19</v>
      </c>
      <c r="E1267">
        <v>25647</v>
      </c>
    </row>
    <row r="1268" spans="1:5" x14ac:dyDescent="0.35">
      <c r="A1268" s="27" t="s">
        <v>42</v>
      </c>
      <c r="B1268">
        <v>2018</v>
      </c>
      <c r="C1268" s="27" t="s">
        <v>7</v>
      </c>
      <c r="D1268" s="27" t="s">
        <v>20</v>
      </c>
      <c r="E1268">
        <v>64827.88005</v>
      </c>
    </row>
    <row r="1269" spans="1:5" x14ac:dyDescent="0.35">
      <c r="A1269" s="27" t="s">
        <v>42</v>
      </c>
      <c r="B1269">
        <v>2018</v>
      </c>
      <c r="C1269" s="27" t="s">
        <v>8</v>
      </c>
      <c r="D1269" s="27" t="s">
        <v>13</v>
      </c>
      <c r="E1269">
        <v>4634.9942052529104</v>
      </c>
    </row>
    <row r="1270" spans="1:5" x14ac:dyDescent="0.35">
      <c r="A1270" s="27" t="s">
        <v>42</v>
      </c>
      <c r="B1270">
        <v>2018</v>
      </c>
      <c r="C1270" s="27" t="s">
        <v>9</v>
      </c>
      <c r="D1270" s="27" t="s">
        <v>12</v>
      </c>
      <c r="E1270">
        <v>0.68129067409616206</v>
      </c>
    </row>
    <row r="1271" spans="1:5" x14ac:dyDescent="0.35">
      <c r="A1271" s="27" t="s">
        <v>42</v>
      </c>
      <c r="B1271">
        <v>2018</v>
      </c>
      <c r="C1271" s="27" t="s">
        <v>9</v>
      </c>
      <c r="D1271" s="27" t="s">
        <v>13</v>
      </c>
      <c r="E1271">
        <v>0</v>
      </c>
    </row>
    <row r="1272" spans="1:5" x14ac:dyDescent="0.35">
      <c r="A1272" s="27" t="s">
        <v>42</v>
      </c>
      <c r="B1272">
        <v>2018</v>
      </c>
      <c r="C1272" s="27" t="s">
        <v>9</v>
      </c>
      <c r="D1272" s="27" t="s">
        <v>15</v>
      </c>
      <c r="E1272">
        <v>8101.0560400000004</v>
      </c>
    </row>
    <row r="1273" spans="1:5" x14ac:dyDescent="0.35">
      <c r="A1273" s="27" t="s">
        <v>42</v>
      </c>
      <c r="B1273">
        <v>2018</v>
      </c>
      <c r="C1273" s="27" t="s">
        <v>9</v>
      </c>
      <c r="D1273" s="27" t="s">
        <v>16</v>
      </c>
      <c r="E1273">
        <v>78.467000000000368</v>
      </c>
    </row>
    <row r="1274" spans="1:5" x14ac:dyDescent="0.35">
      <c r="A1274" s="27" t="s">
        <v>42</v>
      </c>
      <c r="B1274">
        <v>2018</v>
      </c>
      <c r="C1274" s="27" t="s">
        <v>9</v>
      </c>
      <c r="D1274" s="27" t="s">
        <v>20</v>
      </c>
      <c r="E1274">
        <v>7290.9504300000008</v>
      </c>
    </row>
    <row r="1275" spans="1:5" x14ac:dyDescent="0.35">
      <c r="A1275" s="27" t="s">
        <v>42</v>
      </c>
      <c r="B1275">
        <v>2018</v>
      </c>
      <c r="C1275" s="27" t="s">
        <v>10</v>
      </c>
      <c r="D1275" s="27" t="s">
        <v>12</v>
      </c>
      <c r="E1275">
        <v>27.345416293938356</v>
      </c>
    </row>
    <row r="1276" spans="1:5" x14ac:dyDescent="0.35">
      <c r="A1276" s="27" t="s">
        <v>42</v>
      </c>
      <c r="B1276">
        <v>2018</v>
      </c>
      <c r="C1276" s="27" t="s">
        <v>10</v>
      </c>
      <c r="D1276" s="27" t="s">
        <v>13</v>
      </c>
      <c r="E1276">
        <v>25033.348338559088</v>
      </c>
    </row>
    <row r="1277" spans="1:5" x14ac:dyDescent="0.35">
      <c r="A1277" s="27" t="s">
        <v>42</v>
      </c>
      <c r="B1277">
        <v>2018</v>
      </c>
      <c r="C1277" s="27" t="s">
        <v>10</v>
      </c>
      <c r="D1277" s="27" t="s">
        <v>17</v>
      </c>
      <c r="E1277">
        <v>23373.868829553787</v>
      </c>
    </row>
    <row r="1278" spans="1:5" x14ac:dyDescent="0.35">
      <c r="A1278" s="27" t="s">
        <v>42</v>
      </c>
      <c r="B1278">
        <v>2018</v>
      </c>
      <c r="C1278" s="27" t="s">
        <v>10</v>
      </c>
      <c r="D1278" s="27" t="s">
        <v>20</v>
      </c>
      <c r="E1278">
        <v>16589.029309999998</v>
      </c>
    </row>
    <row r="1279" spans="1:5" x14ac:dyDescent="0.35">
      <c r="A1279" s="27" t="s">
        <v>42</v>
      </c>
      <c r="B1279">
        <v>2018</v>
      </c>
      <c r="C1279" s="27" t="s">
        <v>11</v>
      </c>
      <c r="D1279" s="27" t="s">
        <v>12</v>
      </c>
      <c r="E1279">
        <v>32.452178199998968</v>
      </c>
    </row>
    <row r="1280" spans="1:5" x14ac:dyDescent="0.35">
      <c r="A1280" s="27" t="s">
        <v>42</v>
      </c>
      <c r="B1280">
        <v>2019</v>
      </c>
      <c r="C1280" s="27" t="s">
        <v>5</v>
      </c>
      <c r="D1280" s="27" t="s">
        <v>12</v>
      </c>
      <c r="E1280">
        <v>0</v>
      </c>
    </row>
    <row r="1281" spans="1:5" x14ac:dyDescent="0.35">
      <c r="A1281" s="27" t="s">
        <v>42</v>
      </c>
      <c r="B1281">
        <v>2019</v>
      </c>
      <c r="C1281" s="27" t="s">
        <v>5</v>
      </c>
      <c r="D1281" s="27" t="s">
        <v>13</v>
      </c>
      <c r="E1281">
        <v>671.80920816690411</v>
      </c>
    </row>
    <row r="1282" spans="1:5" x14ac:dyDescent="0.35">
      <c r="A1282" s="27" t="s">
        <v>42</v>
      </c>
      <c r="B1282">
        <v>2019</v>
      </c>
      <c r="C1282" s="27" t="s">
        <v>5</v>
      </c>
      <c r="D1282" s="27" t="s">
        <v>15</v>
      </c>
      <c r="E1282">
        <v>68170.969660000002</v>
      </c>
    </row>
    <row r="1283" spans="1:5" x14ac:dyDescent="0.35">
      <c r="A1283" s="27" t="s">
        <v>42</v>
      </c>
      <c r="B1283">
        <v>2019</v>
      </c>
      <c r="C1283" s="27" t="s">
        <v>5</v>
      </c>
      <c r="D1283" s="27" t="s">
        <v>16</v>
      </c>
      <c r="E1283">
        <v>50.626436624081833</v>
      </c>
    </row>
    <row r="1284" spans="1:5" x14ac:dyDescent="0.35">
      <c r="A1284" s="27" t="s">
        <v>42</v>
      </c>
      <c r="B1284">
        <v>2019</v>
      </c>
      <c r="C1284" s="27" t="s">
        <v>5</v>
      </c>
      <c r="D1284" s="27" t="s">
        <v>17</v>
      </c>
      <c r="E1284">
        <v>508.06037977472204</v>
      </c>
    </row>
    <row r="1285" spans="1:5" x14ac:dyDescent="0.35">
      <c r="A1285" s="27" t="s">
        <v>42</v>
      </c>
      <c r="B1285">
        <v>2019</v>
      </c>
      <c r="C1285" s="27" t="s">
        <v>5</v>
      </c>
      <c r="D1285" s="27" t="s">
        <v>20</v>
      </c>
      <c r="E1285">
        <v>71953.405349999986</v>
      </c>
    </row>
    <row r="1286" spans="1:5" x14ac:dyDescent="0.35">
      <c r="A1286" s="27" t="s">
        <v>42</v>
      </c>
      <c r="B1286">
        <v>2019</v>
      </c>
      <c r="C1286" s="27" t="s">
        <v>6</v>
      </c>
      <c r="D1286" s="27" t="s">
        <v>13</v>
      </c>
      <c r="E1286">
        <v>1.8453681580386931</v>
      </c>
    </row>
    <row r="1287" spans="1:5" x14ac:dyDescent="0.35">
      <c r="A1287" s="27" t="s">
        <v>42</v>
      </c>
      <c r="B1287">
        <v>2019</v>
      </c>
      <c r="C1287" s="27" t="s">
        <v>6</v>
      </c>
      <c r="D1287" s="27" t="s">
        <v>15</v>
      </c>
      <c r="E1287">
        <v>102.63538000000001</v>
      </c>
    </row>
    <row r="1288" spans="1:5" x14ac:dyDescent="0.35">
      <c r="A1288" s="27" t="s">
        <v>42</v>
      </c>
      <c r="B1288">
        <v>2019</v>
      </c>
      <c r="C1288" s="27" t="s">
        <v>6</v>
      </c>
      <c r="D1288" s="27" t="s">
        <v>17</v>
      </c>
      <c r="E1288">
        <v>1.466233469850019</v>
      </c>
    </row>
    <row r="1289" spans="1:5" x14ac:dyDescent="0.35">
      <c r="A1289" s="27" t="s">
        <v>42</v>
      </c>
      <c r="B1289">
        <v>2019</v>
      </c>
      <c r="C1289" s="27" t="s">
        <v>6</v>
      </c>
      <c r="D1289" s="27" t="s">
        <v>20</v>
      </c>
      <c r="E1289">
        <v>52.068560000000005</v>
      </c>
    </row>
    <row r="1290" spans="1:5" x14ac:dyDescent="0.35">
      <c r="A1290" s="27" t="s">
        <v>42</v>
      </c>
      <c r="B1290">
        <v>2019</v>
      </c>
      <c r="C1290" s="27" t="s">
        <v>7</v>
      </c>
      <c r="D1290" s="27" t="s">
        <v>12</v>
      </c>
      <c r="E1290">
        <v>38.548083062463697</v>
      </c>
    </row>
    <row r="1291" spans="1:5" x14ac:dyDescent="0.35">
      <c r="A1291" s="27" t="s">
        <v>42</v>
      </c>
      <c r="B1291">
        <v>2019</v>
      </c>
      <c r="C1291" s="27" t="s">
        <v>7</v>
      </c>
      <c r="D1291" s="27" t="s">
        <v>13</v>
      </c>
      <c r="E1291">
        <v>70.534679113424019</v>
      </c>
    </row>
    <row r="1292" spans="1:5" x14ac:dyDescent="0.35">
      <c r="A1292" s="27" t="s">
        <v>42</v>
      </c>
      <c r="B1292">
        <v>2019</v>
      </c>
      <c r="C1292" s="27" t="s">
        <v>7</v>
      </c>
      <c r="D1292" s="27" t="s">
        <v>14</v>
      </c>
      <c r="E1292">
        <v>11342.999999999998</v>
      </c>
    </row>
    <row r="1293" spans="1:5" x14ac:dyDescent="0.35">
      <c r="A1293" s="27" t="s">
        <v>42</v>
      </c>
      <c r="B1293">
        <v>2019</v>
      </c>
      <c r="C1293" s="27" t="s">
        <v>7</v>
      </c>
      <c r="D1293" s="27" t="s">
        <v>15</v>
      </c>
      <c r="E1293">
        <v>83190.399260000006</v>
      </c>
    </row>
    <row r="1294" spans="1:5" x14ac:dyDescent="0.35">
      <c r="A1294" s="27" t="s">
        <v>42</v>
      </c>
      <c r="B1294">
        <v>2019</v>
      </c>
      <c r="C1294" s="27" t="s">
        <v>7</v>
      </c>
      <c r="D1294" s="27" t="s">
        <v>16</v>
      </c>
      <c r="E1294">
        <v>39.800227009837236</v>
      </c>
    </row>
    <row r="1295" spans="1:5" x14ac:dyDescent="0.35">
      <c r="A1295" s="27" t="s">
        <v>42</v>
      </c>
      <c r="B1295">
        <v>2019</v>
      </c>
      <c r="C1295" s="27" t="s">
        <v>7</v>
      </c>
      <c r="D1295" s="27" t="s">
        <v>17</v>
      </c>
      <c r="E1295">
        <v>50.281364078236869</v>
      </c>
    </row>
    <row r="1296" spans="1:5" x14ac:dyDescent="0.35">
      <c r="A1296" s="27" t="s">
        <v>42</v>
      </c>
      <c r="B1296">
        <v>2019</v>
      </c>
      <c r="C1296" s="27" t="s">
        <v>7</v>
      </c>
      <c r="D1296" s="27" t="s">
        <v>18</v>
      </c>
      <c r="E1296">
        <v>890.00000000000011</v>
      </c>
    </row>
    <row r="1297" spans="1:5" x14ac:dyDescent="0.35">
      <c r="A1297" s="27" t="s">
        <v>42</v>
      </c>
      <c r="B1297">
        <v>2019</v>
      </c>
      <c r="C1297" s="27" t="s">
        <v>7</v>
      </c>
      <c r="D1297" s="27" t="s">
        <v>19</v>
      </c>
      <c r="E1297">
        <v>22833.999999999996</v>
      </c>
    </row>
    <row r="1298" spans="1:5" x14ac:dyDescent="0.35">
      <c r="A1298" s="27" t="s">
        <v>42</v>
      </c>
      <c r="B1298">
        <v>2019</v>
      </c>
      <c r="C1298" s="27" t="s">
        <v>7</v>
      </c>
      <c r="D1298" s="27" t="s">
        <v>20</v>
      </c>
      <c r="E1298">
        <v>68118.90112000001</v>
      </c>
    </row>
    <row r="1299" spans="1:5" x14ac:dyDescent="0.35">
      <c r="A1299" s="27" t="s">
        <v>42</v>
      </c>
      <c r="B1299">
        <v>2019</v>
      </c>
      <c r="C1299" s="27" t="s">
        <v>8</v>
      </c>
      <c r="D1299" s="27" t="s">
        <v>13</v>
      </c>
      <c r="E1299">
        <v>3626.3236152921436</v>
      </c>
    </row>
    <row r="1300" spans="1:5" x14ac:dyDescent="0.35">
      <c r="A1300" s="27" t="s">
        <v>42</v>
      </c>
      <c r="B1300">
        <v>2019</v>
      </c>
      <c r="C1300" s="27" t="s">
        <v>9</v>
      </c>
      <c r="D1300" s="27" t="s">
        <v>12</v>
      </c>
      <c r="E1300">
        <v>0.69995378452439927</v>
      </c>
    </row>
    <row r="1301" spans="1:5" x14ac:dyDescent="0.35">
      <c r="A1301" s="27" t="s">
        <v>42</v>
      </c>
      <c r="B1301">
        <v>2019</v>
      </c>
      <c r="C1301" s="27" t="s">
        <v>9</v>
      </c>
      <c r="D1301" s="27" t="s">
        <v>13</v>
      </c>
      <c r="E1301">
        <v>0</v>
      </c>
    </row>
    <row r="1302" spans="1:5" x14ac:dyDescent="0.35">
      <c r="A1302" s="27" t="s">
        <v>42</v>
      </c>
      <c r="B1302">
        <v>2019</v>
      </c>
      <c r="C1302" s="27" t="s">
        <v>9</v>
      </c>
      <c r="D1302" s="27" t="s">
        <v>15</v>
      </c>
      <c r="E1302">
        <v>7760.1003900000005</v>
      </c>
    </row>
    <row r="1303" spans="1:5" x14ac:dyDescent="0.35">
      <c r="A1303" s="27" t="s">
        <v>42</v>
      </c>
      <c r="B1303">
        <v>2019</v>
      </c>
      <c r="C1303" s="27" t="s">
        <v>9</v>
      </c>
      <c r="D1303" s="27" t="s">
        <v>16</v>
      </c>
      <c r="E1303">
        <v>90.330336366080871</v>
      </c>
    </row>
    <row r="1304" spans="1:5" x14ac:dyDescent="0.35">
      <c r="A1304" s="27" t="s">
        <v>42</v>
      </c>
      <c r="B1304">
        <v>2019</v>
      </c>
      <c r="C1304" s="27" t="s">
        <v>9</v>
      </c>
      <c r="D1304" s="27" t="s">
        <v>20</v>
      </c>
      <c r="E1304">
        <v>6984.0903500000004</v>
      </c>
    </row>
    <row r="1305" spans="1:5" x14ac:dyDescent="0.35">
      <c r="A1305" s="27" t="s">
        <v>42</v>
      </c>
      <c r="B1305">
        <v>2019</v>
      </c>
      <c r="C1305" s="27" t="s">
        <v>10</v>
      </c>
      <c r="D1305" s="27" t="s">
        <v>12</v>
      </c>
      <c r="E1305">
        <v>29.622970037216778</v>
      </c>
    </row>
    <row r="1306" spans="1:5" x14ac:dyDescent="0.35">
      <c r="A1306" s="27" t="s">
        <v>42</v>
      </c>
      <c r="B1306">
        <v>2019</v>
      </c>
      <c r="C1306" s="27" t="s">
        <v>10</v>
      </c>
      <c r="D1306" s="27" t="s">
        <v>13</v>
      </c>
      <c r="E1306">
        <v>36683.477129269493</v>
      </c>
    </row>
    <row r="1307" spans="1:5" x14ac:dyDescent="0.35">
      <c r="A1307" s="27" t="s">
        <v>42</v>
      </c>
      <c r="B1307">
        <v>2019</v>
      </c>
      <c r="C1307" s="27" t="s">
        <v>10</v>
      </c>
      <c r="D1307" s="27" t="s">
        <v>17</v>
      </c>
      <c r="E1307">
        <v>24973.192022677191</v>
      </c>
    </row>
    <row r="1308" spans="1:5" x14ac:dyDescent="0.35">
      <c r="A1308" s="27" t="s">
        <v>42</v>
      </c>
      <c r="B1308">
        <v>2019</v>
      </c>
      <c r="C1308" s="27" t="s">
        <v>10</v>
      </c>
      <c r="D1308" s="27" t="s">
        <v>20</v>
      </c>
      <c r="E1308">
        <v>12115.639349999999</v>
      </c>
    </row>
    <row r="1309" spans="1:5" x14ac:dyDescent="0.35">
      <c r="A1309" s="27" t="s">
        <v>42</v>
      </c>
      <c r="B1309">
        <v>2019</v>
      </c>
      <c r="C1309" s="27" t="s">
        <v>11</v>
      </c>
      <c r="D1309" s="27" t="s">
        <v>12</v>
      </c>
      <c r="E1309">
        <v>32.630606778953279</v>
      </c>
    </row>
    <row r="1310" spans="1:5" x14ac:dyDescent="0.35">
      <c r="A1310" s="27" t="s">
        <v>43</v>
      </c>
      <c r="B1310">
        <v>2018</v>
      </c>
      <c r="C1310" s="27" t="s">
        <v>5</v>
      </c>
      <c r="D1310" s="27" t="s">
        <v>15</v>
      </c>
      <c r="E1310">
        <v>12355.23547</v>
      </c>
    </row>
    <row r="1311" spans="1:5" x14ac:dyDescent="0.35">
      <c r="A1311" s="27" t="s">
        <v>43</v>
      </c>
      <c r="B1311">
        <v>2018</v>
      </c>
      <c r="C1311" s="27" t="s">
        <v>5</v>
      </c>
      <c r="D1311" s="27" t="s">
        <v>20</v>
      </c>
      <c r="E1311">
        <v>6624.5221300000003</v>
      </c>
    </row>
    <row r="1312" spans="1:5" x14ac:dyDescent="0.35">
      <c r="A1312" s="27" t="s">
        <v>43</v>
      </c>
      <c r="B1312">
        <v>2018</v>
      </c>
      <c r="C1312" s="27" t="s">
        <v>7</v>
      </c>
      <c r="D1312" s="27" t="s">
        <v>15</v>
      </c>
      <c r="E1312">
        <v>20919.608109999997</v>
      </c>
    </row>
    <row r="1313" spans="1:5" x14ac:dyDescent="0.35">
      <c r="A1313" s="27" t="s">
        <v>43</v>
      </c>
      <c r="B1313">
        <v>2018</v>
      </c>
      <c r="C1313" s="27" t="s">
        <v>7</v>
      </c>
      <c r="D1313" s="27" t="s">
        <v>20</v>
      </c>
      <c r="E1313">
        <v>12355.23547</v>
      </c>
    </row>
    <row r="1314" spans="1:5" x14ac:dyDescent="0.35">
      <c r="A1314" s="27" t="s">
        <v>43</v>
      </c>
      <c r="B1314">
        <v>2018</v>
      </c>
      <c r="C1314" s="27" t="s">
        <v>9</v>
      </c>
      <c r="D1314" s="27" t="s">
        <v>15</v>
      </c>
      <c r="E1314">
        <v>2651.9649399999998</v>
      </c>
    </row>
    <row r="1315" spans="1:5" x14ac:dyDescent="0.35">
      <c r="A1315" s="27" t="s">
        <v>43</v>
      </c>
      <c r="B1315">
        <v>2018</v>
      </c>
      <c r="C1315" s="27" t="s">
        <v>9</v>
      </c>
      <c r="D1315" s="27" t="s">
        <v>20</v>
      </c>
      <c r="E1315">
        <v>2386.76845</v>
      </c>
    </row>
    <row r="1316" spans="1:5" x14ac:dyDescent="0.35">
      <c r="A1316" s="27" t="s">
        <v>43</v>
      </c>
      <c r="B1316">
        <v>2018</v>
      </c>
      <c r="C1316" s="27" t="s">
        <v>10</v>
      </c>
      <c r="D1316" s="27" t="s">
        <v>20</v>
      </c>
      <c r="E1316">
        <v>14560.282450000002</v>
      </c>
    </row>
    <row r="1317" spans="1:5" x14ac:dyDescent="0.35">
      <c r="A1317" s="27" t="s">
        <v>43</v>
      </c>
      <c r="B1317">
        <v>2019</v>
      </c>
      <c r="C1317" s="27" t="s">
        <v>5</v>
      </c>
      <c r="D1317" s="27" t="s">
        <v>15</v>
      </c>
      <c r="E1317">
        <v>10487.343120000001</v>
      </c>
    </row>
    <row r="1318" spans="1:5" x14ac:dyDescent="0.35">
      <c r="A1318" s="27" t="s">
        <v>43</v>
      </c>
      <c r="B1318">
        <v>2019</v>
      </c>
      <c r="C1318" s="27" t="s">
        <v>5</v>
      </c>
      <c r="D1318" s="27" t="s">
        <v>20</v>
      </c>
      <c r="E1318">
        <v>5618.0448800000004</v>
      </c>
    </row>
    <row r="1319" spans="1:5" x14ac:dyDescent="0.35">
      <c r="A1319" s="27" t="s">
        <v>43</v>
      </c>
      <c r="B1319">
        <v>2019</v>
      </c>
      <c r="C1319" s="27" t="s">
        <v>7</v>
      </c>
      <c r="D1319" s="27" t="s">
        <v>15</v>
      </c>
      <c r="E1319">
        <v>17321.739290000001</v>
      </c>
    </row>
    <row r="1320" spans="1:5" x14ac:dyDescent="0.35">
      <c r="A1320" s="27" t="s">
        <v>43</v>
      </c>
      <c r="B1320">
        <v>2019</v>
      </c>
      <c r="C1320" s="27" t="s">
        <v>7</v>
      </c>
      <c r="D1320" s="27" t="s">
        <v>20</v>
      </c>
      <c r="E1320">
        <v>10487.343120000001</v>
      </c>
    </row>
    <row r="1321" spans="1:5" x14ac:dyDescent="0.35">
      <c r="A1321" s="27" t="s">
        <v>43</v>
      </c>
      <c r="B1321">
        <v>2019</v>
      </c>
      <c r="C1321" s="27" t="s">
        <v>9</v>
      </c>
      <c r="D1321" s="27" t="s">
        <v>15</v>
      </c>
      <c r="E1321">
        <v>2430.5572499999998</v>
      </c>
    </row>
    <row r="1322" spans="1:5" x14ac:dyDescent="0.35">
      <c r="A1322" s="27" t="s">
        <v>43</v>
      </c>
      <c r="B1322">
        <v>2019</v>
      </c>
      <c r="C1322" s="27" t="s">
        <v>9</v>
      </c>
      <c r="D1322" s="27" t="s">
        <v>20</v>
      </c>
      <c r="E1322">
        <v>2187.5015399999997</v>
      </c>
    </row>
    <row r="1323" spans="1:5" x14ac:dyDescent="0.35">
      <c r="A1323" s="27" t="s">
        <v>43</v>
      </c>
      <c r="B1323">
        <v>2019</v>
      </c>
      <c r="C1323" s="27" t="s">
        <v>10</v>
      </c>
      <c r="D1323" s="27" t="s">
        <v>20</v>
      </c>
      <c r="E1323">
        <v>11946.75014</v>
      </c>
    </row>
    <row r="1324" spans="1:5" x14ac:dyDescent="0.35">
      <c r="A1324" s="27" t="s">
        <v>44</v>
      </c>
      <c r="B1324">
        <v>2018</v>
      </c>
      <c r="C1324" s="27" t="s">
        <v>5</v>
      </c>
      <c r="D1324" s="27" t="s">
        <v>12</v>
      </c>
      <c r="E1324">
        <v>0</v>
      </c>
    </row>
    <row r="1325" spans="1:5" x14ac:dyDescent="0.35">
      <c r="A1325" s="27" t="s">
        <v>44</v>
      </c>
      <c r="B1325">
        <v>2018</v>
      </c>
      <c r="C1325" s="27" t="s">
        <v>5</v>
      </c>
      <c r="D1325" s="27" t="s">
        <v>13</v>
      </c>
      <c r="E1325">
        <v>9.610850000000001</v>
      </c>
    </row>
    <row r="1326" spans="1:5" x14ac:dyDescent="0.35">
      <c r="A1326" s="27" t="s">
        <v>44</v>
      </c>
      <c r="B1326">
        <v>2018</v>
      </c>
      <c r="C1326" s="27" t="s">
        <v>5</v>
      </c>
      <c r="D1326" s="27" t="s">
        <v>15</v>
      </c>
      <c r="E1326">
        <v>8726.9458900000009</v>
      </c>
    </row>
    <row r="1327" spans="1:5" x14ac:dyDescent="0.35">
      <c r="A1327" s="27" t="s">
        <v>44</v>
      </c>
      <c r="B1327">
        <v>2018</v>
      </c>
      <c r="C1327" s="27" t="s">
        <v>5</v>
      </c>
      <c r="D1327" s="27" t="s">
        <v>16</v>
      </c>
      <c r="E1327">
        <v>18.966931928301683</v>
      </c>
    </row>
    <row r="1328" spans="1:5" x14ac:dyDescent="0.35">
      <c r="A1328" s="27" t="s">
        <v>44</v>
      </c>
      <c r="B1328">
        <v>2018</v>
      </c>
      <c r="C1328" s="27" t="s">
        <v>5</v>
      </c>
      <c r="D1328" s="27" t="s">
        <v>17</v>
      </c>
      <c r="E1328">
        <v>6.4702200000000003</v>
      </c>
    </row>
    <row r="1329" spans="1:5" x14ac:dyDescent="0.35">
      <c r="A1329" s="27" t="s">
        <v>44</v>
      </c>
      <c r="B1329">
        <v>2018</v>
      </c>
      <c r="C1329" s="27" t="s">
        <v>5</v>
      </c>
      <c r="D1329" s="27" t="s">
        <v>20</v>
      </c>
      <c r="E1329">
        <v>8022.0406800000001</v>
      </c>
    </row>
    <row r="1330" spans="1:5" x14ac:dyDescent="0.35">
      <c r="A1330" s="27" t="s">
        <v>44</v>
      </c>
      <c r="B1330">
        <v>2018</v>
      </c>
      <c r="C1330" s="27" t="s">
        <v>6</v>
      </c>
      <c r="D1330" s="27" t="s">
        <v>12</v>
      </c>
      <c r="E1330">
        <v>0.32176180209138866</v>
      </c>
    </row>
    <row r="1331" spans="1:5" x14ac:dyDescent="0.35">
      <c r="A1331" s="27" t="s">
        <v>44</v>
      </c>
      <c r="B1331">
        <v>2018</v>
      </c>
      <c r="C1331" s="27" t="s">
        <v>6</v>
      </c>
      <c r="D1331" s="27" t="s">
        <v>13</v>
      </c>
      <c r="E1331">
        <v>229.81277999999998</v>
      </c>
    </row>
    <row r="1332" spans="1:5" x14ac:dyDescent="0.35">
      <c r="A1332" s="27" t="s">
        <v>44</v>
      </c>
      <c r="B1332">
        <v>2018</v>
      </c>
      <c r="C1332" s="27" t="s">
        <v>6</v>
      </c>
      <c r="D1332" s="27" t="s">
        <v>16</v>
      </c>
      <c r="E1332">
        <v>47.148357566615431</v>
      </c>
    </row>
    <row r="1333" spans="1:5" x14ac:dyDescent="0.35">
      <c r="A1333" s="27" t="s">
        <v>44</v>
      </c>
      <c r="B1333">
        <v>2018</v>
      </c>
      <c r="C1333" s="27" t="s">
        <v>6</v>
      </c>
      <c r="D1333" s="27" t="s">
        <v>17</v>
      </c>
      <c r="E1333">
        <v>150.42833999999999</v>
      </c>
    </row>
    <row r="1334" spans="1:5" x14ac:dyDescent="0.35">
      <c r="A1334" s="27" t="s">
        <v>44</v>
      </c>
      <c r="B1334">
        <v>2018</v>
      </c>
      <c r="C1334" s="27" t="s">
        <v>7</v>
      </c>
      <c r="D1334" s="27" t="s">
        <v>12</v>
      </c>
      <c r="E1334">
        <v>1.8081822635055056</v>
      </c>
    </row>
    <row r="1335" spans="1:5" x14ac:dyDescent="0.35">
      <c r="A1335" s="27" t="s">
        <v>44</v>
      </c>
      <c r="B1335">
        <v>2018</v>
      </c>
      <c r="C1335" s="27" t="s">
        <v>7</v>
      </c>
      <c r="D1335" s="27" t="s">
        <v>13</v>
      </c>
      <c r="E1335">
        <v>59.116889999999998</v>
      </c>
    </row>
    <row r="1336" spans="1:5" x14ac:dyDescent="0.35">
      <c r="A1336" s="27" t="s">
        <v>44</v>
      </c>
      <c r="B1336">
        <v>2018</v>
      </c>
      <c r="C1336" s="27" t="s">
        <v>7</v>
      </c>
      <c r="D1336" s="27" t="s">
        <v>14</v>
      </c>
      <c r="E1336">
        <v>1491.74532273714</v>
      </c>
    </row>
    <row r="1337" spans="1:5" x14ac:dyDescent="0.35">
      <c r="A1337" s="27" t="s">
        <v>44</v>
      </c>
      <c r="B1337">
        <v>2018</v>
      </c>
      <c r="C1337" s="27" t="s">
        <v>7</v>
      </c>
      <c r="D1337" s="27" t="s">
        <v>15</v>
      </c>
      <c r="E1337">
        <v>14771.091810000002</v>
      </c>
    </row>
    <row r="1338" spans="1:5" x14ac:dyDescent="0.35">
      <c r="A1338" s="27" t="s">
        <v>44</v>
      </c>
      <c r="B1338">
        <v>2018</v>
      </c>
      <c r="C1338" s="27" t="s">
        <v>7</v>
      </c>
      <c r="D1338" s="27" t="s">
        <v>16</v>
      </c>
      <c r="E1338">
        <v>264.91196649353355</v>
      </c>
    </row>
    <row r="1339" spans="1:5" x14ac:dyDescent="0.35">
      <c r="A1339" s="27" t="s">
        <v>44</v>
      </c>
      <c r="B1339">
        <v>2018</v>
      </c>
      <c r="C1339" s="27" t="s">
        <v>7</v>
      </c>
      <c r="D1339" s="27" t="s">
        <v>17</v>
      </c>
      <c r="E1339">
        <v>40.565899999999999</v>
      </c>
    </row>
    <row r="1340" spans="1:5" x14ac:dyDescent="0.35">
      <c r="A1340" s="27" t="s">
        <v>44</v>
      </c>
      <c r="B1340">
        <v>2018</v>
      </c>
      <c r="C1340" s="27" t="s">
        <v>7</v>
      </c>
      <c r="D1340" s="27" t="s">
        <v>18</v>
      </c>
      <c r="E1340">
        <v>8037.8304568154817</v>
      </c>
    </row>
    <row r="1341" spans="1:5" x14ac:dyDescent="0.35">
      <c r="A1341" s="27" t="s">
        <v>44</v>
      </c>
      <c r="B1341">
        <v>2018</v>
      </c>
      <c r="C1341" s="27" t="s">
        <v>7</v>
      </c>
      <c r="D1341" s="27" t="s">
        <v>19</v>
      </c>
      <c r="E1341">
        <v>0</v>
      </c>
    </row>
    <row r="1342" spans="1:5" x14ac:dyDescent="0.35">
      <c r="A1342" s="27" t="s">
        <v>44</v>
      </c>
      <c r="B1342">
        <v>2018</v>
      </c>
      <c r="C1342" s="27" t="s">
        <v>7</v>
      </c>
      <c r="D1342" s="27" t="s">
        <v>20</v>
      </c>
      <c r="E1342">
        <v>8726.9458900000009</v>
      </c>
    </row>
    <row r="1343" spans="1:5" x14ac:dyDescent="0.35">
      <c r="A1343" s="27" t="s">
        <v>44</v>
      </c>
      <c r="B1343">
        <v>2018</v>
      </c>
      <c r="C1343" s="27" t="s">
        <v>8</v>
      </c>
      <c r="D1343" s="27" t="s">
        <v>13</v>
      </c>
      <c r="E1343">
        <v>377.97841</v>
      </c>
    </row>
    <row r="1344" spans="1:5" x14ac:dyDescent="0.35">
      <c r="A1344" s="27" t="s">
        <v>44</v>
      </c>
      <c r="B1344">
        <v>2018</v>
      </c>
      <c r="C1344" s="27" t="s">
        <v>9</v>
      </c>
      <c r="D1344" s="27" t="s">
        <v>12</v>
      </c>
      <c r="E1344">
        <v>0.46613144309090893</v>
      </c>
    </row>
    <row r="1345" spans="1:5" x14ac:dyDescent="0.35">
      <c r="A1345" s="27" t="s">
        <v>44</v>
      </c>
      <c r="B1345">
        <v>2018</v>
      </c>
      <c r="C1345" s="27" t="s">
        <v>9</v>
      </c>
      <c r="D1345" s="27" t="s">
        <v>13</v>
      </c>
      <c r="E1345">
        <v>0</v>
      </c>
    </row>
    <row r="1346" spans="1:5" x14ac:dyDescent="0.35">
      <c r="A1346" s="27" t="s">
        <v>44</v>
      </c>
      <c r="B1346">
        <v>2018</v>
      </c>
      <c r="C1346" s="27" t="s">
        <v>9</v>
      </c>
      <c r="D1346" s="27" t="s">
        <v>15</v>
      </c>
      <c r="E1346">
        <v>3240.73441</v>
      </c>
    </row>
    <row r="1347" spans="1:5" x14ac:dyDescent="0.35">
      <c r="A1347" s="27" t="s">
        <v>44</v>
      </c>
      <c r="B1347">
        <v>2018</v>
      </c>
      <c r="C1347" s="27" t="s">
        <v>9</v>
      </c>
      <c r="D1347" s="27" t="s">
        <v>16</v>
      </c>
      <c r="E1347">
        <v>30.792041074497302</v>
      </c>
    </row>
    <row r="1348" spans="1:5" x14ac:dyDescent="0.35">
      <c r="A1348" s="27" t="s">
        <v>44</v>
      </c>
      <c r="B1348">
        <v>2018</v>
      </c>
      <c r="C1348" s="27" t="s">
        <v>9</v>
      </c>
      <c r="D1348" s="27" t="s">
        <v>20</v>
      </c>
      <c r="E1348">
        <v>2916.6610000000001</v>
      </c>
    </row>
    <row r="1349" spans="1:5" x14ac:dyDescent="0.35">
      <c r="A1349" s="27" t="s">
        <v>44</v>
      </c>
      <c r="B1349">
        <v>2018</v>
      </c>
      <c r="C1349" s="27" t="s">
        <v>10</v>
      </c>
      <c r="D1349" s="27" t="s">
        <v>12</v>
      </c>
      <c r="E1349">
        <v>184.99956939158122</v>
      </c>
    </row>
    <row r="1350" spans="1:5" x14ac:dyDescent="0.35">
      <c r="A1350" s="27" t="s">
        <v>44</v>
      </c>
      <c r="B1350">
        <v>2018</v>
      </c>
      <c r="C1350" s="27" t="s">
        <v>10</v>
      </c>
      <c r="D1350" s="27" t="s">
        <v>13</v>
      </c>
      <c r="E1350">
        <v>15860.282660000003</v>
      </c>
    </row>
    <row r="1351" spans="1:5" x14ac:dyDescent="0.35">
      <c r="A1351" s="27" t="s">
        <v>44</v>
      </c>
      <c r="B1351">
        <v>2018</v>
      </c>
      <c r="C1351" s="27" t="s">
        <v>10</v>
      </c>
      <c r="D1351" s="27" t="s">
        <v>17</v>
      </c>
      <c r="E1351">
        <v>10917.86334</v>
      </c>
    </row>
    <row r="1352" spans="1:5" x14ac:dyDescent="0.35">
      <c r="A1352" s="27" t="s">
        <v>44</v>
      </c>
      <c r="B1352">
        <v>2018</v>
      </c>
      <c r="C1352" s="27" t="s">
        <v>10</v>
      </c>
      <c r="D1352" s="27" t="s">
        <v>20</v>
      </c>
      <c r="E1352">
        <v>7073.1245400000007</v>
      </c>
    </row>
    <row r="1353" spans="1:5" x14ac:dyDescent="0.35">
      <c r="A1353" s="27" t="s">
        <v>44</v>
      </c>
      <c r="B1353">
        <v>2019</v>
      </c>
      <c r="C1353" s="27" t="s">
        <v>5</v>
      </c>
      <c r="D1353" s="27" t="s">
        <v>12</v>
      </c>
      <c r="E1353">
        <v>0</v>
      </c>
    </row>
    <row r="1354" spans="1:5" x14ac:dyDescent="0.35">
      <c r="A1354" s="27" t="s">
        <v>44</v>
      </c>
      <c r="B1354">
        <v>2019</v>
      </c>
      <c r="C1354" s="27" t="s">
        <v>5</v>
      </c>
      <c r="D1354" s="27" t="s">
        <v>13</v>
      </c>
      <c r="E1354">
        <v>8.9480000000000004</v>
      </c>
    </row>
    <row r="1355" spans="1:5" x14ac:dyDescent="0.35">
      <c r="A1355" s="27" t="s">
        <v>44</v>
      </c>
      <c r="B1355">
        <v>2019</v>
      </c>
      <c r="C1355" s="27" t="s">
        <v>5</v>
      </c>
      <c r="D1355" s="27" t="s">
        <v>15</v>
      </c>
      <c r="E1355">
        <v>4435.9697100000003</v>
      </c>
    </row>
    <row r="1356" spans="1:5" x14ac:dyDescent="0.35">
      <c r="A1356" s="27" t="s">
        <v>44</v>
      </c>
      <c r="B1356">
        <v>2019</v>
      </c>
      <c r="C1356" s="27" t="s">
        <v>5</v>
      </c>
      <c r="D1356" s="27" t="s">
        <v>16</v>
      </c>
      <c r="E1356">
        <v>19.042114494688704</v>
      </c>
    </row>
    <row r="1357" spans="1:5" x14ac:dyDescent="0.35">
      <c r="A1357" s="27" t="s">
        <v>44</v>
      </c>
      <c r="B1357">
        <v>2019</v>
      </c>
      <c r="C1357" s="27" t="s">
        <v>5</v>
      </c>
      <c r="D1357" s="27" t="s">
        <v>17</v>
      </c>
      <c r="E1357">
        <v>6.0477999999999996</v>
      </c>
    </row>
    <row r="1358" spans="1:5" x14ac:dyDescent="0.35">
      <c r="A1358" s="27" t="s">
        <v>44</v>
      </c>
      <c r="B1358">
        <v>2019</v>
      </c>
      <c r="C1358" s="27" t="s">
        <v>5</v>
      </c>
      <c r="D1358" s="27" t="s">
        <v>20</v>
      </c>
      <c r="E1358">
        <v>3827.6520199999995</v>
      </c>
    </row>
    <row r="1359" spans="1:5" x14ac:dyDescent="0.35">
      <c r="A1359" s="27" t="s">
        <v>44</v>
      </c>
      <c r="B1359">
        <v>2019</v>
      </c>
      <c r="C1359" s="27" t="s">
        <v>6</v>
      </c>
      <c r="D1359" s="27" t="s">
        <v>12</v>
      </c>
      <c r="E1359">
        <v>0.32537306283135775</v>
      </c>
    </row>
    <row r="1360" spans="1:5" x14ac:dyDescent="0.35">
      <c r="A1360" s="27" t="s">
        <v>44</v>
      </c>
      <c r="B1360">
        <v>2019</v>
      </c>
      <c r="C1360" s="27" t="s">
        <v>6</v>
      </c>
      <c r="D1360" s="27" t="s">
        <v>13</v>
      </c>
      <c r="E1360">
        <v>227.66185999999999</v>
      </c>
    </row>
    <row r="1361" spans="1:5" x14ac:dyDescent="0.35">
      <c r="A1361" s="27" t="s">
        <v>44</v>
      </c>
      <c r="B1361">
        <v>2019</v>
      </c>
      <c r="C1361" s="27" t="s">
        <v>6</v>
      </c>
      <c r="D1361" s="27" t="s">
        <v>16</v>
      </c>
      <c r="E1361">
        <v>47.339366608335666</v>
      </c>
    </row>
    <row r="1362" spans="1:5" x14ac:dyDescent="0.35">
      <c r="A1362" s="27" t="s">
        <v>44</v>
      </c>
      <c r="B1362">
        <v>2019</v>
      </c>
      <c r="C1362" s="27" t="s">
        <v>6</v>
      </c>
      <c r="D1362" s="27" t="s">
        <v>17</v>
      </c>
      <c r="E1362">
        <v>142.74705999999998</v>
      </c>
    </row>
    <row r="1363" spans="1:5" x14ac:dyDescent="0.35">
      <c r="A1363" s="27" t="s">
        <v>44</v>
      </c>
      <c r="B1363">
        <v>2019</v>
      </c>
      <c r="C1363" s="27" t="s">
        <v>7</v>
      </c>
      <c r="D1363" s="27" t="s">
        <v>12</v>
      </c>
      <c r="E1363">
        <v>1.8286939542581742</v>
      </c>
    </row>
    <row r="1364" spans="1:5" x14ac:dyDescent="0.35">
      <c r="A1364" s="27" t="s">
        <v>44</v>
      </c>
      <c r="B1364">
        <v>2019</v>
      </c>
      <c r="C1364" s="27" t="s">
        <v>7</v>
      </c>
      <c r="D1364" s="27" t="s">
        <v>13</v>
      </c>
      <c r="E1364">
        <v>48.557020000000001</v>
      </c>
    </row>
    <row r="1365" spans="1:5" x14ac:dyDescent="0.35">
      <c r="A1365" s="27" t="s">
        <v>44</v>
      </c>
      <c r="B1365">
        <v>2019</v>
      </c>
      <c r="C1365" s="27" t="s">
        <v>7</v>
      </c>
      <c r="D1365" s="27" t="s">
        <v>14</v>
      </c>
      <c r="E1365">
        <v>1852.5648806552499</v>
      </c>
    </row>
    <row r="1366" spans="1:5" x14ac:dyDescent="0.35">
      <c r="A1366" s="27" t="s">
        <v>44</v>
      </c>
      <c r="B1366">
        <v>2019</v>
      </c>
      <c r="C1366" s="27" t="s">
        <v>7</v>
      </c>
      <c r="D1366" s="27" t="s">
        <v>15</v>
      </c>
      <c r="E1366">
        <v>7741.4291199999989</v>
      </c>
    </row>
    <row r="1367" spans="1:5" x14ac:dyDescent="0.35">
      <c r="A1367" s="27" t="s">
        <v>44</v>
      </c>
      <c r="B1367">
        <v>2019</v>
      </c>
      <c r="C1367" s="27" t="s">
        <v>7</v>
      </c>
      <c r="D1367" s="27" t="s">
        <v>16</v>
      </c>
      <c r="E1367">
        <v>265.98560179714116</v>
      </c>
    </row>
    <row r="1368" spans="1:5" x14ac:dyDescent="0.35">
      <c r="A1368" s="27" t="s">
        <v>44</v>
      </c>
      <c r="B1368">
        <v>2019</v>
      </c>
      <c r="C1368" s="27" t="s">
        <v>7</v>
      </c>
      <c r="D1368" s="27" t="s">
        <v>17</v>
      </c>
      <c r="E1368">
        <v>35.660139999999998</v>
      </c>
    </row>
    <row r="1369" spans="1:5" x14ac:dyDescent="0.35">
      <c r="A1369" s="27" t="s">
        <v>44</v>
      </c>
      <c r="B1369">
        <v>2019</v>
      </c>
      <c r="C1369" s="27" t="s">
        <v>7</v>
      </c>
      <c r="D1369" s="27" t="s">
        <v>18</v>
      </c>
      <c r="E1369">
        <v>4169.1780467797007</v>
      </c>
    </row>
    <row r="1370" spans="1:5" x14ac:dyDescent="0.35">
      <c r="A1370" s="27" t="s">
        <v>44</v>
      </c>
      <c r="B1370">
        <v>2019</v>
      </c>
      <c r="C1370" s="27" t="s">
        <v>7</v>
      </c>
      <c r="D1370" s="27" t="s">
        <v>19</v>
      </c>
      <c r="E1370">
        <v>0</v>
      </c>
    </row>
    <row r="1371" spans="1:5" x14ac:dyDescent="0.35">
      <c r="A1371" s="27" t="s">
        <v>44</v>
      </c>
      <c r="B1371">
        <v>2019</v>
      </c>
      <c r="C1371" s="27" t="s">
        <v>7</v>
      </c>
      <c r="D1371" s="27" t="s">
        <v>20</v>
      </c>
      <c r="E1371">
        <v>4435.9697100000003</v>
      </c>
    </row>
    <row r="1372" spans="1:5" x14ac:dyDescent="0.35">
      <c r="A1372" s="27" t="s">
        <v>44</v>
      </c>
      <c r="B1372">
        <v>2019</v>
      </c>
      <c r="C1372" s="27" t="s">
        <v>8</v>
      </c>
      <c r="D1372" s="27" t="s">
        <v>13</v>
      </c>
      <c r="E1372">
        <v>1708.7011600000001</v>
      </c>
    </row>
    <row r="1373" spans="1:5" x14ac:dyDescent="0.35">
      <c r="A1373" s="27" t="s">
        <v>44</v>
      </c>
      <c r="B1373">
        <v>2019</v>
      </c>
      <c r="C1373" s="27" t="s">
        <v>9</v>
      </c>
      <c r="D1373" s="27" t="s">
        <v>12</v>
      </c>
      <c r="E1373">
        <v>0.47140191927220898</v>
      </c>
    </row>
    <row r="1374" spans="1:5" x14ac:dyDescent="0.35">
      <c r="A1374" s="27" t="s">
        <v>44</v>
      </c>
      <c r="B1374">
        <v>2019</v>
      </c>
      <c r="C1374" s="27" t="s">
        <v>9</v>
      </c>
      <c r="D1374" s="27" t="s">
        <v>13</v>
      </c>
      <c r="E1374">
        <v>0</v>
      </c>
    </row>
    <row r="1375" spans="1:5" x14ac:dyDescent="0.35">
      <c r="A1375" s="27" t="s">
        <v>44</v>
      </c>
      <c r="B1375">
        <v>2019</v>
      </c>
      <c r="C1375" s="27" t="s">
        <v>9</v>
      </c>
      <c r="D1375" s="27" t="s">
        <v>15</v>
      </c>
      <c r="E1375">
        <v>2564.3913499999999</v>
      </c>
    </row>
    <row r="1376" spans="1:5" x14ac:dyDescent="0.35">
      <c r="A1376" s="27" t="s">
        <v>44</v>
      </c>
      <c r="B1376">
        <v>2019</v>
      </c>
      <c r="C1376" s="27" t="s">
        <v>9</v>
      </c>
      <c r="D1376" s="27" t="s">
        <v>16</v>
      </c>
      <c r="E1376">
        <v>33.606790745766695</v>
      </c>
    </row>
    <row r="1377" spans="1:5" x14ac:dyDescent="0.35">
      <c r="A1377" s="27" t="s">
        <v>44</v>
      </c>
      <c r="B1377">
        <v>2019</v>
      </c>
      <c r="C1377" s="27" t="s">
        <v>9</v>
      </c>
      <c r="D1377" s="27" t="s">
        <v>20</v>
      </c>
      <c r="E1377">
        <v>2307.9522000000002</v>
      </c>
    </row>
    <row r="1378" spans="1:5" x14ac:dyDescent="0.35">
      <c r="A1378" s="27" t="s">
        <v>44</v>
      </c>
      <c r="B1378">
        <v>2019</v>
      </c>
      <c r="C1378" s="27" t="s">
        <v>10</v>
      </c>
      <c r="D1378" s="27" t="s">
        <v>12</v>
      </c>
      <c r="E1378">
        <v>187.07014572399623</v>
      </c>
    </row>
    <row r="1379" spans="1:5" x14ac:dyDescent="0.35">
      <c r="A1379" s="27" t="s">
        <v>44</v>
      </c>
      <c r="B1379">
        <v>2019</v>
      </c>
      <c r="C1379" s="27" t="s">
        <v>10</v>
      </c>
      <c r="D1379" s="27" t="s">
        <v>13</v>
      </c>
      <c r="E1379">
        <v>12945.16804</v>
      </c>
    </row>
    <row r="1380" spans="1:5" x14ac:dyDescent="0.35">
      <c r="A1380" s="27" t="s">
        <v>44</v>
      </c>
      <c r="B1380">
        <v>2019</v>
      </c>
      <c r="C1380" s="27" t="s">
        <v>10</v>
      </c>
      <c r="D1380" s="27" t="s">
        <v>17</v>
      </c>
      <c r="E1380">
        <v>9609.4118799999997</v>
      </c>
    </row>
    <row r="1381" spans="1:5" x14ac:dyDescent="0.35">
      <c r="A1381" s="27" t="s">
        <v>44</v>
      </c>
      <c r="B1381">
        <v>2019</v>
      </c>
      <c r="C1381" s="27" t="s">
        <v>10</v>
      </c>
      <c r="D1381" s="27" t="s">
        <v>20</v>
      </c>
      <c r="E1381">
        <v>4170.2162499999995</v>
      </c>
    </row>
    <row r="1382" spans="1:5" x14ac:dyDescent="0.35">
      <c r="A1382" s="27" t="s">
        <v>45</v>
      </c>
      <c r="B1382">
        <v>2018</v>
      </c>
      <c r="C1382" s="27" t="s">
        <v>5</v>
      </c>
      <c r="D1382" s="27" t="s">
        <v>13</v>
      </c>
      <c r="E1382">
        <v>0</v>
      </c>
    </row>
    <row r="1383" spans="1:5" x14ac:dyDescent="0.35">
      <c r="A1383" s="27" t="s">
        <v>45</v>
      </c>
      <c r="B1383">
        <v>2018</v>
      </c>
      <c r="C1383" s="27" t="s">
        <v>5</v>
      </c>
      <c r="D1383" s="27" t="s">
        <v>16</v>
      </c>
      <c r="E1383">
        <v>1.2499999999999998</v>
      </c>
    </row>
    <row r="1384" spans="1:5" x14ac:dyDescent="0.35">
      <c r="A1384" s="27" t="s">
        <v>45</v>
      </c>
      <c r="B1384">
        <v>2018</v>
      </c>
      <c r="C1384" s="27" t="s">
        <v>6</v>
      </c>
      <c r="D1384" s="27" t="s">
        <v>13</v>
      </c>
      <c r="E1384">
        <v>0</v>
      </c>
    </row>
    <row r="1385" spans="1:5" x14ac:dyDescent="0.35">
      <c r="A1385" s="27" t="s">
        <v>45</v>
      </c>
      <c r="B1385">
        <v>2018</v>
      </c>
      <c r="C1385" s="27" t="s">
        <v>7</v>
      </c>
      <c r="D1385" s="27" t="s">
        <v>12</v>
      </c>
      <c r="E1385">
        <v>0.18462215578048635</v>
      </c>
    </row>
    <row r="1386" spans="1:5" x14ac:dyDescent="0.35">
      <c r="A1386" s="27" t="s">
        <v>45</v>
      </c>
      <c r="B1386">
        <v>2018</v>
      </c>
      <c r="C1386" s="27" t="s">
        <v>7</v>
      </c>
      <c r="D1386" s="27" t="s">
        <v>13</v>
      </c>
      <c r="E1386">
        <v>6.1977458479709792E-2</v>
      </c>
    </row>
    <row r="1387" spans="1:5" x14ac:dyDescent="0.35">
      <c r="A1387" s="27" t="s">
        <v>45</v>
      </c>
      <c r="B1387">
        <v>2018</v>
      </c>
      <c r="C1387" s="27" t="s">
        <v>7</v>
      </c>
      <c r="D1387" s="27" t="s">
        <v>15</v>
      </c>
      <c r="E1387">
        <v>48.568520000000007</v>
      </c>
    </row>
    <row r="1388" spans="1:5" x14ac:dyDescent="0.35">
      <c r="A1388" s="27" t="s">
        <v>45</v>
      </c>
      <c r="B1388">
        <v>2018</v>
      </c>
      <c r="C1388" s="27" t="s">
        <v>7</v>
      </c>
      <c r="D1388" s="27" t="s">
        <v>17</v>
      </c>
      <c r="E1388">
        <v>3.0020949940677329E-2</v>
      </c>
    </row>
    <row r="1389" spans="1:5" x14ac:dyDescent="0.35">
      <c r="A1389" s="27" t="s">
        <v>45</v>
      </c>
      <c r="B1389">
        <v>2018</v>
      </c>
      <c r="C1389" s="27" t="s">
        <v>8</v>
      </c>
      <c r="D1389" s="27" t="s">
        <v>13</v>
      </c>
      <c r="E1389">
        <v>0</v>
      </c>
    </row>
    <row r="1390" spans="1:5" x14ac:dyDescent="0.35">
      <c r="A1390" s="27" t="s">
        <v>45</v>
      </c>
      <c r="B1390">
        <v>2018</v>
      </c>
      <c r="C1390" s="27" t="s">
        <v>9</v>
      </c>
      <c r="D1390" s="27" t="s">
        <v>12</v>
      </c>
      <c r="E1390">
        <v>3.8783936474833624E-3</v>
      </c>
    </row>
    <row r="1391" spans="1:5" x14ac:dyDescent="0.35">
      <c r="A1391" s="27" t="s">
        <v>45</v>
      </c>
      <c r="B1391">
        <v>2018</v>
      </c>
      <c r="C1391" s="27" t="s">
        <v>9</v>
      </c>
      <c r="D1391" s="27" t="s">
        <v>13</v>
      </c>
      <c r="E1391">
        <v>0</v>
      </c>
    </row>
    <row r="1392" spans="1:5" x14ac:dyDescent="0.35">
      <c r="A1392" s="27" t="s">
        <v>45</v>
      </c>
      <c r="B1392">
        <v>2018</v>
      </c>
      <c r="C1392" s="27" t="s">
        <v>9</v>
      </c>
      <c r="D1392" s="27" t="s">
        <v>15</v>
      </c>
      <c r="E1392">
        <v>23.915929999999996</v>
      </c>
    </row>
    <row r="1393" spans="1:5" x14ac:dyDescent="0.35">
      <c r="A1393" s="27" t="s">
        <v>45</v>
      </c>
      <c r="B1393">
        <v>2018</v>
      </c>
      <c r="C1393" s="27" t="s">
        <v>9</v>
      </c>
      <c r="D1393" s="27" t="s">
        <v>16</v>
      </c>
      <c r="E1393">
        <v>37.159999999999989</v>
      </c>
    </row>
    <row r="1394" spans="1:5" x14ac:dyDescent="0.35">
      <c r="A1394" s="27" t="s">
        <v>45</v>
      </c>
      <c r="B1394">
        <v>2018</v>
      </c>
      <c r="C1394" s="27" t="s">
        <v>9</v>
      </c>
      <c r="D1394" s="27" t="s">
        <v>20</v>
      </c>
      <c r="E1394">
        <v>21.524339999999999</v>
      </c>
    </row>
    <row r="1395" spans="1:5" x14ac:dyDescent="0.35">
      <c r="A1395" s="27" t="s">
        <v>45</v>
      </c>
      <c r="B1395">
        <v>2018</v>
      </c>
      <c r="C1395" s="27" t="s">
        <v>10</v>
      </c>
      <c r="D1395" s="27" t="s">
        <v>12</v>
      </c>
      <c r="E1395">
        <v>7.788015009396293E-2</v>
      </c>
    </row>
    <row r="1396" spans="1:5" x14ac:dyDescent="0.35">
      <c r="A1396" s="27" t="s">
        <v>45</v>
      </c>
      <c r="B1396">
        <v>2018</v>
      </c>
      <c r="C1396" s="27" t="s">
        <v>10</v>
      </c>
      <c r="D1396" s="27" t="s">
        <v>13</v>
      </c>
      <c r="E1396">
        <v>189.44802254152029</v>
      </c>
    </row>
    <row r="1397" spans="1:5" x14ac:dyDescent="0.35">
      <c r="A1397" s="27" t="s">
        <v>45</v>
      </c>
      <c r="B1397">
        <v>2018</v>
      </c>
      <c r="C1397" s="27" t="s">
        <v>10</v>
      </c>
      <c r="D1397" s="27" t="s">
        <v>17</v>
      </c>
      <c r="E1397">
        <v>94.519979050059348</v>
      </c>
    </row>
    <row r="1398" spans="1:5" x14ac:dyDescent="0.35">
      <c r="A1398" s="27" t="s">
        <v>45</v>
      </c>
      <c r="B1398">
        <v>2018</v>
      </c>
      <c r="C1398" s="27" t="s">
        <v>10</v>
      </c>
      <c r="D1398" s="27" t="s">
        <v>20</v>
      </c>
      <c r="E1398">
        <v>50.960120000000003</v>
      </c>
    </row>
    <row r="1399" spans="1:5" x14ac:dyDescent="0.35">
      <c r="A1399" s="27" t="s">
        <v>45</v>
      </c>
      <c r="B1399">
        <v>2018</v>
      </c>
      <c r="C1399" s="27" t="s">
        <v>11</v>
      </c>
      <c r="D1399" s="27" t="s">
        <v>12</v>
      </c>
      <c r="E1399">
        <v>16.834564609682079</v>
      </c>
    </row>
    <row r="1400" spans="1:5" x14ac:dyDescent="0.35">
      <c r="A1400" s="27" t="s">
        <v>45</v>
      </c>
      <c r="B1400">
        <v>2019</v>
      </c>
      <c r="C1400" s="27" t="s">
        <v>5</v>
      </c>
      <c r="D1400" s="27" t="s">
        <v>13</v>
      </c>
      <c r="E1400">
        <v>0</v>
      </c>
    </row>
    <row r="1401" spans="1:5" x14ac:dyDescent="0.35">
      <c r="A1401" s="27" t="s">
        <v>45</v>
      </c>
      <c r="B1401">
        <v>2019</v>
      </c>
      <c r="C1401" s="27" t="s">
        <v>5</v>
      </c>
      <c r="D1401" s="27" t="s">
        <v>16</v>
      </c>
      <c r="E1401">
        <v>1.25486609571083</v>
      </c>
    </row>
    <row r="1402" spans="1:5" x14ac:dyDescent="0.35">
      <c r="A1402" s="27" t="s">
        <v>45</v>
      </c>
      <c r="B1402">
        <v>2019</v>
      </c>
      <c r="C1402" s="27" t="s">
        <v>6</v>
      </c>
      <c r="D1402" s="27" t="s">
        <v>13</v>
      </c>
      <c r="E1402">
        <v>0</v>
      </c>
    </row>
    <row r="1403" spans="1:5" x14ac:dyDescent="0.35">
      <c r="A1403" s="27" t="s">
        <v>45</v>
      </c>
      <c r="B1403">
        <v>2019</v>
      </c>
      <c r="C1403" s="27" t="s">
        <v>7</v>
      </c>
      <c r="D1403" s="27" t="s">
        <v>12</v>
      </c>
      <c r="E1403">
        <v>0.20051348518921097</v>
      </c>
    </row>
    <row r="1404" spans="1:5" x14ac:dyDescent="0.35">
      <c r="A1404" s="27" t="s">
        <v>45</v>
      </c>
      <c r="B1404">
        <v>2019</v>
      </c>
      <c r="C1404" s="27" t="s">
        <v>7</v>
      </c>
      <c r="D1404" s="27" t="s">
        <v>13</v>
      </c>
      <c r="E1404">
        <v>5.6542734673452312E-2</v>
      </c>
    </row>
    <row r="1405" spans="1:5" x14ac:dyDescent="0.35">
      <c r="A1405" s="27" t="s">
        <v>45</v>
      </c>
      <c r="B1405">
        <v>2019</v>
      </c>
      <c r="C1405" s="27" t="s">
        <v>7</v>
      </c>
      <c r="D1405" s="27" t="s">
        <v>15</v>
      </c>
      <c r="E1405">
        <v>36.428069999999998</v>
      </c>
    </row>
    <row r="1406" spans="1:5" x14ac:dyDescent="0.35">
      <c r="A1406" s="27" t="s">
        <v>45</v>
      </c>
      <c r="B1406">
        <v>2019</v>
      </c>
      <c r="C1406" s="27" t="s">
        <v>7</v>
      </c>
      <c r="D1406" s="27" t="s">
        <v>17</v>
      </c>
      <c r="E1406">
        <v>2.7469380070724341E-2</v>
      </c>
    </row>
    <row r="1407" spans="1:5" x14ac:dyDescent="0.35">
      <c r="A1407" s="27" t="s">
        <v>45</v>
      </c>
      <c r="B1407">
        <v>2019</v>
      </c>
      <c r="C1407" s="27" t="s">
        <v>8</v>
      </c>
      <c r="D1407" s="27" t="s">
        <v>13</v>
      </c>
      <c r="E1407">
        <v>0</v>
      </c>
    </row>
    <row r="1408" spans="1:5" x14ac:dyDescent="0.35">
      <c r="A1408" s="27" t="s">
        <v>45</v>
      </c>
      <c r="B1408">
        <v>2019</v>
      </c>
      <c r="C1408" s="27" t="s">
        <v>9</v>
      </c>
      <c r="D1408" s="27" t="s">
        <v>12</v>
      </c>
      <c r="E1408">
        <v>4.2124863262156045E-3</v>
      </c>
    </row>
    <row r="1409" spans="1:5" x14ac:dyDescent="0.35">
      <c r="A1409" s="27" t="s">
        <v>45</v>
      </c>
      <c r="B1409">
        <v>2019</v>
      </c>
      <c r="C1409" s="27" t="s">
        <v>9</v>
      </c>
      <c r="D1409" s="27" t="s">
        <v>13</v>
      </c>
      <c r="E1409">
        <v>0</v>
      </c>
    </row>
    <row r="1410" spans="1:5" x14ac:dyDescent="0.35">
      <c r="A1410" s="27" t="s">
        <v>45</v>
      </c>
      <c r="B1410">
        <v>2019</v>
      </c>
      <c r="C1410" s="27" t="s">
        <v>9</v>
      </c>
      <c r="D1410" s="27" t="s">
        <v>15</v>
      </c>
      <c r="E1410">
        <v>30.85294</v>
      </c>
    </row>
    <row r="1411" spans="1:5" x14ac:dyDescent="0.35">
      <c r="A1411" s="27" t="s">
        <v>45</v>
      </c>
      <c r="B1411">
        <v>2019</v>
      </c>
      <c r="C1411" s="27" t="s">
        <v>9</v>
      </c>
      <c r="D1411" s="27" t="s">
        <v>16</v>
      </c>
      <c r="E1411">
        <v>40.123724732560611</v>
      </c>
    </row>
    <row r="1412" spans="1:5" x14ac:dyDescent="0.35">
      <c r="A1412" s="27" t="s">
        <v>45</v>
      </c>
      <c r="B1412">
        <v>2019</v>
      </c>
      <c r="C1412" s="27" t="s">
        <v>9</v>
      </c>
      <c r="D1412" s="27" t="s">
        <v>20</v>
      </c>
      <c r="E1412">
        <v>27.76764</v>
      </c>
    </row>
    <row r="1413" spans="1:5" x14ac:dyDescent="0.35">
      <c r="A1413" s="27" t="s">
        <v>45</v>
      </c>
      <c r="B1413">
        <v>2019</v>
      </c>
      <c r="C1413" s="27" t="s">
        <v>10</v>
      </c>
      <c r="D1413" s="27" t="s">
        <v>12</v>
      </c>
      <c r="E1413">
        <v>8.4583521003409975E-2</v>
      </c>
    </row>
    <row r="1414" spans="1:5" x14ac:dyDescent="0.35">
      <c r="A1414" s="27" t="s">
        <v>45</v>
      </c>
      <c r="B1414">
        <v>2019</v>
      </c>
      <c r="C1414" s="27" t="s">
        <v>10</v>
      </c>
      <c r="D1414" s="27" t="s">
        <v>13</v>
      </c>
      <c r="E1414">
        <v>172.54345726532654</v>
      </c>
    </row>
    <row r="1415" spans="1:5" x14ac:dyDescent="0.35">
      <c r="A1415" s="27" t="s">
        <v>45</v>
      </c>
      <c r="B1415">
        <v>2019</v>
      </c>
      <c r="C1415" s="27" t="s">
        <v>10</v>
      </c>
      <c r="D1415" s="27" t="s">
        <v>17</v>
      </c>
      <c r="E1415">
        <v>86.082530619929273</v>
      </c>
    </row>
    <row r="1416" spans="1:5" x14ac:dyDescent="0.35">
      <c r="A1416" s="27" t="s">
        <v>45</v>
      </c>
      <c r="B1416">
        <v>2019</v>
      </c>
      <c r="C1416" s="27" t="s">
        <v>10</v>
      </c>
      <c r="D1416" s="27" t="s">
        <v>20</v>
      </c>
      <c r="E1416">
        <v>39.513379999999998</v>
      </c>
    </row>
    <row r="1417" spans="1:5" x14ac:dyDescent="0.35">
      <c r="A1417" s="27" t="s">
        <v>45</v>
      </c>
      <c r="B1417">
        <v>2019</v>
      </c>
      <c r="C1417" s="27" t="s">
        <v>11</v>
      </c>
      <c r="D1417" s="27" t="s">
        <v>12</v>
      </c>
      <c r="E1417">
        <v>17.931033562322995</v>
      </c>
    </row>
    <row r="1418" spans="1:5" x14ac:dyDescent="0.35">
      <c r="A1418" s="27" t="s">
        <v>46</v>
      </c>
      <c r="B1418">
        <v>2018</v>
      </c>
      <c r="C1418" s="27" t="s">
        <v>5</v>
      </c>
      <c r="D1418" s="27" t="s">
        <v>12</v>
      </c>
      <c r="E1418">
        <v>0</v>
      </c>
    </row>
    <row r="1419" spans="1:5" x14ac:dyDescent="0.35">
      <c r="A1419" s="27" t="s">
        <v>46</v>
      </c>
      <c r="B1419">
        <v>2018</v>
      </c>
      <c r="C1419" s="27" t="s">
        <v>5</v>
      </c>
      <c r="D1419" s="27" t="s">
        <v>13</v>
      </c>
      <c r="E1419">
        <v>587.77836437295105</v>
      </c>
    </row>
    <row r="1420" spans="1:5" x14ac:dyDescent="0.35">
      <c r="A1420" s="27" t="s">
        <v>46</v>
      </c>
      <c r="B1420">
        <v>2018</v>
      </c>
      <c r="C1420" s="27" t="s">
        <v>5</v>
      </c>
      <c r="D1420" s="27" t="s">
        <v>15</v>
      </c>
      <c r="E1420">
        <v>16768.900270000002</v>
      </c>
    </row>
    <row r="1421" spans="1:5" x14ac:dyDescent="0.35">
      <c r="A1421" s="27" t="s">
        <v>46</v>
      </c>
      <c r="B1421">
        <v>2018</v>
      </c>
      <c r="C1421" s="27" t="s">
        <v>5</v>
      </c>
      <c r="D1421" s="27" t="s">
        <v>16</v>
      </c>
      <c r="E1421">
        <v>374.4211169421207</v>
      </c>
    </row>
    <row r="1422" spans="1:5" x14ac:dyDescent="0.35">
      <c r="A1422" s="27" t="s">
        <v>46</v>
      </c>
      <c r="B1422">
        <v>2018</v>
      </c>
      <c r="C1422" s="27" t="s">
        <v>5</v>
      </c>
      <c r="D1422" s="27" t="s">
        <v>17</v>
      </c>
      <c r="E1422">
        <v>385.15660819433532</v>
      </c>
    </row>
    <row r="1423" spans="1:5" x14ac:dyDescent="0.35">
      <c r="A1423" s="27" t="s">
        <v>46</v>
      </c>
      <c r="B1423">
        <v>2018</v>
      </c>
      <c r="C1423" s="27" t="s">
        <v>5</v>
      </c>
      <c r="D1423" s="27" t="s">
        <v>20</v>
      </c>
      <c r="E1423">
        <v>30585.436719999998</v>
      </c>
    </row>
    <row r="1424" spans="1:5" x14ac:dyDescent="0.35">
      <c r="A1424" s="27" t="s">
        <v>46</v>
      </c>
      <c r="B1424">
        <v>2018</v>
      </c>
      <c r="C1424" s="27" t="s">
        <v>6</v>
      </c>
      <c r="D1424" s="27" t="s">
        <v>12</v>
      </c>
      <c r="E1424">
        <v>4.6621734500420196E-3</v>
      </c>
    </row>
    <row r="1425" spans="1:5" x14ac:dyDescent="0.35">
      <c r="A1425" s="27" t="s">
        <v>46</v>
      </c>
      <c r="B1425">
        <v>2018</v>
      </c>
      <c r="C1425" s="27" t="s">
        <v>6</v>
      </c>
      <c r="D1425" s="27" t="s">
        <v>13</v>
      </c>
      <c r="E1425">
        <v>8.2365531908913514</v>
      </c>
    </row>
    <row r="1426" spans="1:5" x14ac:dyDescent="0.35">
      <c r="A1426" s="27" t="s">
        <v>46</v>
      </c>
      <c r="B1426">
        <v>2018</v>
      </c>
      <c r="C1426" s="27" t="s">
        <v>6</v>
      </c>
      <c r="D1426" s="27" t="s">
        <v>16</v>
      </c>
      <c r="E1426">
        <v>1.4573542827809314</v>
      </c>
    </row>
    <row r="1427" spans="1:5" x14ac:dyDescent="0.35">
      <c r="A1427" s="27" t="s">
        <v>46</v>
      </c>
      <c r="B1427">
        <v>2018</v>
      </c>
      <c r="C1427" s="27" t="s">
        <v>6</v>
      </c>
      <c r="D1427" s="27" t="s">
        <v>17</v>
      </c>
      <c r="E1427">
        <v>6.4332686456639019</v>
      </c>
    </row>
    <row r="1428" spans="1:5" x14ac:dyDescent="0.35">
      <c r="A1428" s="27" t="s">
        <v>46</v>
      </c>
      <c r="B1428">
        <v>2018</v>
      </c>
      <c r="C1428" s="27" t="s">
        <v>7</v>
      </c>
      <c r="D1428" s="27" t="s">
        <v>12</v>
      </c>
      <c r="E1428">
        <v>2636.7870069616306</v>
      </c>
    </row>
    <row r="1429" spans="1:5" x14ac:dyDescent="0.35">
      <c r="A1429" s="27" t="s">
        <v>46</v>
      </c>
      <c r="B1429">
        <v>2018</v>
      </c>
      <c r="C1429" s="27" t="s">
        <v>7</v>
      </c>
      <c r="D1429" s="27" t="s">
        <v>13</v>
      </c>
      <c r="E1429">
        <v>21.539927732217379</v>
      </c>
    </row>
    <row r="1430" spans="1:5" x14ac:dyDescent="0.35">
      <c r="A1430" s="27" t="s">
        <v>46</v>
      </c>
      <c r="B1430">
        <v>2018</v>
      </c>
      <c r="C1430" s="27" t="s">
        <v>7</v>
      </c>
      <c r="D1430" s="27" t="s">
        <v>14</v>
      </c>
      <c r="E1430">
        <v>70716.66</v>
      </c>
    </row>
    <row r="1431" spans="1:5" x14ac:dyDescent="0.35">
      <c r="A1431" s="27" t="s">
        <v>46</v>
      </c>
      <c r="B1431">
        <v>2018</v>
      </c>
      <c r="C1431" s="27" t="s">
        <v>7</v>
      </c>
      <c r="D1431" s="27" t="s">
        <v>15</v>
      </c>
      <c r="E1431">
        <v>41354.05702</v>
      </c>
    </row>
    <row r="1432" spans="1:5" x14ac:dyDescent="0.35">
      <c r="A1432" s="27" t="s">
        <v>46</v>
      </c>
      <c r="B1432">
        <v>2018</v>
      </c>
      <c r="C1432" s="27" t="s">
        <v>7</v>
      </c>
      <c r="D1432" s="27" t="s">
        <v>16</v>
      </c>
      <c r="E1432">
        <v>5882.6115287750963</v>
      </c>
    </row>
    <row r="1433" spans="1:5" x14ac:dyDescent="0.35">
      <c r="A1433" s="27" t="s">
        <v>46</v>
      </c>
      <c r="B1433">
        <v>2018</v>
      </c>
      <c r="C1433" s="27" t="s">
        <v>7</v>
      </c>
      <c r="D1433" s="27" t="s">
        <v>17</v>
      </c>
      <c r="E1433">
        <v>15.286565400853821</v>
      </c>
    </row>
    <row r="1434" spans="1:5" x14ac:dyDescent="0.35">
      <c r="A1434" s="27" t="s">
        <v>46</v>
      </c>
      <c r="B1434">
        <v>2018</v>
      </c>
      <c r="C1434" s="27" t="s">
        <v>7</v>
      </c>
      <c r="D1434" s="27" t="s">
        <v>18</v>
      </c>
      <c r="E1434">
        <v>0</v>
      </c>
    </row>
    <row r="1435" spans="1:5" x14ac:dyDescent="0.35">
      <c r="A1435" s="27" t="s">
        <v>46</v>
      </c>
      <c r="B1435">
        <v>2018</v>
      </c>
      <c r="C1435" s="27" t="s">
        <v>7</v>
      </c>
      <c r="D1435" s="27" t="s">
        <v>19</v>
      </c>
      <c r="E1435">
        <v>68958.25999999998</v>
      </c>
    </row>
    <row r="1436" spans="1:5" x14ac:dyDescent="0.35">
      <c r="A1436" s="27" t="s">
        <v>46</v>
      </c>
      <c r="B1436">
        <v>2018</v>
      </c>
      <c r="C1436" s="27" t="s">
        <v>7</v>
      </c>
      <c r="D1436" s="27" t="s">
        <v>20</v>
      </c>
      <c r="E1436">
        <v>16768.900270000002</v>
      </c>
    </row>
    <row r="1437" spans="1:5" x14ac:dyDescent="0.35">
      <c r="A1437" s="27" t="s">
        <v>46</v>
      </c>
      <c r="B1437">
        <v>2018</v>
      </c>
      <c r="C1437" s="27" t="s">
        <v>8</v>
      </c>
      <c r="D1437" s="27" t="s">
        <v>13</v>
      </c>
      <c r="E1437">
        <v>0</v>
      </c>
    </row>
    <row r="1438" spans="1:5" x14ac:dyDescent="0.35">
      <c r="A1438" s="27" t="s">
        <v>46</v>
      </c>
      <c r="B1438">
        <v>2018</v>
      </c>
      <c r="C1438" s="27" t="s">
        <v>9</v>
      </c>
      <c r="D1438" s="27" t="s">
        <v>12</v>
      </c>
      <c r="E1438">
        <v>2.609269290438117</v>
      </c>
    </row>
    <row r="1439" spans="1:5" x14ac:dyDescent="0.35">
      <c r="A1439" s="27" t="s">
        <v>46</v>
      </c>
      <c r="B1439">
        <v>2018</v>
      </c>
      <c r="C1439" s="27" t="s">
        <v>9</v>
      </c>
      <c r="D1439" s="27" t="s">
        <v>13</v>
      </c>
      <c r="E1439">
        <v>0</v>
      </c>
    </row>
    <row r="1440" spans="1:5" x14ac:dyDescent="0.35">
      <c r="A1440" s="27" t="s">
        <v>46</v>
      </c>
      <c r="B1440">
        <v>2018</v>
      </c>
      <c r="C1440" s="27" t="s">
        <v>9</v>
      </c>
      <c r="D1440" s="27" t="s">
        <v>15</v>
      </c>
      <c r="E1440">
        <v>3987.9095699999998</v>
      </c>
    </row>
    <row r="1441" spans="1:5" x14ac:dyDescent="0.35">
      <c r="A1441" s="27" t="s">
        <v>46</v>
      </c>
      <c r="B1441">
        <v>2018</v>
      </c>
      <c r="C1441" s="27" t="s">
        <v>9</v>
      </c>
      <c r="D1441" s="27" t="s">
        <v>16</v>
      </c>
      <c r="E1441">
        <v>1247.798000000003</v>
      </c>
    </row>
    <row r="1442" spans="1:5" x14ac:dyDescent="0.35">
      <c r="A1442" s="27" t="s">
        <v>46</v>
      </c>
      <c r="B1442">
        <v>2018</v>
      </c>
      <c r="C1442" s="27" t="s">
        <v>9</v>
      </c>
      <c r="D1442" s="27" t="s">
        <v>20</v>
      </c>
      <c r="E1442">
        <v>3589.1186399999997</v>
      </c>
    </row>
    <row r="1443" spans="1:5" x14ac:dyDescent="0.35">
      <c r="A1443" s="27" t="s">
        <v>46</v>
      </c>
      <c r="B1443">
        <v>2018</v>
      </c>
      <c r="C1443" s="27" t="s">
        <v>10</v>
      </c>
      <c r="D1443" s="27" t="s">
        <v>12</v>
      </c>
      <c r="E1443">
        <v>79.720440955336983</v>
      </c>
    </row>
    <row r="1444" spans="1:5" x14ac:dyDescent="0.35">
      <c r="A1444" s="27" t="s">
        <v>46</v>
      </c>
      <c r="B1444">
        <v>2018</v>
      </c>
      <c r="C1444" s="27" t="s">
        <v>10</v>
      </c>
      <c r="D1444" s="27" t="s">
        <v>13</v>
      </c>
      <c r="E1444">
        <v>24632.175154703935</v>
      </c>
    </row>
    <row r="1445" spans="1:5" x14ac:dyDescent="0.35">
      <c r="A1445" s="27" t="s">
        <v>46</v>
      </c>
      <c r="B1445">
        <v>2018</v>
      </c>
      <c r="C1445" s="27" t="s">
        <v>10</v>
      </c>
      <c r="D1445" s="27" t="s">
        <v>17</v>
      </c>
      <c r="E1445">
        <v>16499.153557759146</v>
      </c>
    </row>
    <row r="1446" spans="1:5" x14ac:dyDescent="0.35">
      <c r="A1446" s="27" t="s">
        <v>46</v>
      </c>
      <c r="B1446">
        <v>2018</v>
      </c>
      <c r="C1446" s="27" t="s">
        <v>10</v>
      </c>
      <c r="D1446" s="27" t="s">
        <v>20</v>
      </c>
      <c r="E1446">
        <v>11167.411259999997</v>
      </c>
    </row>
    <row r="1447" spans="1:5" x14ac:dyDescent="0.35">
      <c r="A1447" s="27" t="s">
        <v>46</v>
      </c>
      <c r="B1447">
        <v>2018</v>
      </c>
      <c r="C1447" s="27" t="s">
        <v>11</v>
      </c>
      <c r="D1447" s="27" t="s">
        <v>12</v>
      </c>
      <c r="E1447">
        <v>2453.8667202305278</v>
      </c>
    </row>
    <row r="1448" spans="1:5" x14ac:dyDescent="0.35">
      <c r="A1448" s="27" t="s">
        <v>46</v>
      </c>
      <c r="B1448">
        <v>2019</v>
      </c>
      <c r="C1448" s="27" t="s">
        <v>5</v>
      </c>
      <c r="D1448" s="27" t="s">
        <v>12</v>
      </c>
      <c r="E1448">
        <v>0</v>
      </c>
    </row>
    <row r="1449" spans="1:5" x14ac:dyDescent="0.35">
      <c r="A1449" s="27" t="s">
        <v>46</v>
      </c>
      <c r="B1449">
        <v>2019</v>
      </c>
      <c r="C1449" s="27" t="s">
        <v>5</v>
      </c>
      <c r="D1449" s="27" t="s">
        <v>13</v>
      </c>
      <c r="E1449">
        <v>780.16429356858066</v>
      </c>
    </row>
    <row r="1450" spans="1:5" x14ac:dyDescent="0.35">
      <c r="A1450" s="27" t="s">
        <v>46</v>
      </c>
      <c r="B1450">
        <v>2019</v>
      </c>
      <c r="C1450" s="27" t="s">
        <v>5</v>
      </c>
      <c r="D1450" s="27" t="s">
        <v>15</v>
      </c>
      <c r="E1450">
        <v>20506.439460000001</v>
      </c>
    </row>
    <row r="1451" spans="1:5" x14ac:dyDescent="0.35">
      <c r="A1451" s="27" t="s">
        <v>46</v>
      </c>
      <c r="B1451">
        <v>2019</v>
      </c>
      <c r="C1451" s="27" t="s">
        <v>5</v>
      </c>
      <c r="D1451" s="27" t="s">
        <v>16</v>
      </c>
      <c r="E1451">
        <v>479.34797347620793</v>
      </c>
    </row>
    <row r="1452" spans="1:5" x14ac:dyDescent="0.35">
      <c r="A1452" s="27" t="s">
        <v>46</v>
      </c>
      <c r="B1452">
        <v>2019</v>
      </c>
      <c r="C1452" s="27" t="s">
        <v>5</v>
      </c>
      <c r="D1452" s="27" t="s">
        <v>17</v>
      </c>
      <c r="E1452">
        <v>564.99347598310158</v>
      </c>
    </row>
    <row r="1453" spans="1:5" x14ac:dyDescent="0.35">
      <c r="A1453" s="27" t="s">
        <v>46</v>
      </c>
      <c r="B1453">
        <v>2019</v>
      </c>
      <c r="C1453" s="27" t="s">
        <v>5</v>
      </c>
      <c r="D1453" s="27" t="s">
        <v>20</v>
      </c>
      <c r="E1453">
        <v>36914.437429999998</v>
      </c>
    </row>
    <row r="1454" spans="1:5" x14ac:dyDescent="0.35">
      <c r="A1454" s="27" t="s">
        <v>46</v>
      </c>
      <c r="B1454">
        <v>2019</v>
      </c>
      <c r="C1454" s="27" t="s">
        <v>6</v>
      </c>
      <c r="D1454" s="27" t="s">
        <v>12</v>
      </c>
      <c r="E1454">
        <v>5.6228761101404694E-3</v>
      </c>
    </row>
    <row r="1455" spans="1:5" x14ac:dyDescent="0.35">
      <c r="A1455" s="27" t="s">
        <v>46</v>
      </c>
      <c r="B1455">
        <v>2019</v>
      </c>
      <c r="C1455" s="27" t="s">
        <v>6</v>
      </c>
      <c r="D1455" s="27" t="s">
        <v>13</v>
      </c>
      <c r="E1455">
        <v>10.10486209955174</v>
      </c>
    </row>
    <row r="1456" spans="1:5" x14ac:dyDescent="0.35">
      <c r="A1456" s="27" t="s">
        <v>46</v>
      </c>
      <c r="B1456">
        <v>2019</v>
      </c>
      <c r="C1456" s="27" t="s">
        <v>6</v>
      </c>
      <c r="D1456" s="27" t="s">
        <v>16</v>
      </c>
      <c r="E1456">
        <v>1.8562955250149837</v>
      </c>
    </row>
    <row r="1457" spans="1:5" x14ac:dyDescent="0.35">
      <c r="A1457" s="27" t="s">
        <v>46</v>
      </c>
      <c r="B1457">
        <v>2019</v>
      </c>
      <c r="C1457" s="27" t="s">
        <v>6</v>
      </c>
      <c r="D1457" s="27" t="s">
        <v>17</v>
      </c>
      <c r="E1457">
        <v>9.0693272814874053</v>
      </c>
    </row>
    <row r="1458" spans="1:5" x14ac:dyDescent="0.35">
      <c r="A1458" s="27" t="s">
        <v>46</v>
      </c>
      <c r="B1458">
        <v>2019</v>
      </c>
      <c r="C1458" s="27" t="s">
        <v>7</v>
      </c>
      <c r="D1458" s="27" t="s">
        <v>12</v>
      </c>
      <c r="E1458">
        <v>3347.6733720513262</v>
      </c>
    </row>
    <row r="1459" spans="1:5" x14ac:dyDescent="0.35">
      <c r="A1459" s="27" t="s">
        <v>46</v>
      </c>
      <c r="B1459">
        <v>2019</v>
      </c>
      <c r="C1459" s="27" t="s">
        <v>7</v>
      </c>
      <c r="D1459" s="27" t="s">
        <v>13</v>
      </c>
      <c r="E1459">
        <v>27.041688746046091</v>
      </c>
    </row>
    <row r="1460" spans="1:5" x14ac:dyDescent="0.35">
      <c r="A1460" s="27" t="s">
        <v>46</v>
      </c>
      <c r="B1460">
        <v>2019</v>
      </c>
      <c r="C1460" s="27" t="s">
        <v>7</v>
      </c>
      <c r="D1460" s="27" t="s">
        <v>14</v>
      </c>
      <c r="E1460">
        <v>70512.539999999979</v>
      </c>
    </row>
    <row r="1461" spans="1:5" x14ac:dyDescent="0.35">
      <c r="A1461" s="27" t="s">
        <v>46</v>
      </c>
      <c r="B1461">
        <v>2019</v>
      </c>
      <c r="C1461" s="27" t="s">
        <v>7</v>
      </c>
      <c r="D1461" s="27" t="s">
        <v>15</v>
      </c>
      <c r="E1461">
        <v>49640.244689999992</v>
      </c>
    </row>
    <row r="1462" spans="1:5" x14ac:dyDescent="0.35">
      <c r="A1462" s="27" t="s">
        <v>46</v>
      </c>
      <c r="B1462">
        <v>2019</v>
      </c>
      <c r="C1462" s="27" t="s">
        <v>7</v>
      </c>
      <c r="D1462" s="27" t="s">
        <v>16</v>
      </c>
      <c r="E1462">
        <v>7665.4470758818334</v>
      </c>
    </row>
    <row r="1463" spans="1:5" x14ac:dyDescent="0.35">
      <c r="A1463" s="27" t="s">
        <v>46</v>
      </c>
      <c r="B1463">
        <v>2019</v>
      </c>
      <c r="C1463" s="27" t="s">
        <v>7</v>
      </c>
      <c r="D1463" s="27" t="s">
        <v>17</v>
      </c>
      <c r="E1463">
        <v>21.139319146040911</v>
      </c>
    </row>
    <row r="1464" spans="1:5" x14ac:dyDescent="0.35">
      <c r="A1464" s="27" t="s">
        <v>46</v>
      </c>
      <c r="B1464">
        <v>2019</v>
      </c>
      <c r="C1464" s="27" t="s">
        <v>7</v>
      </c>
      <c r="D1464" s="27" t="s">
        <v>18</v>
      </c>
      <c r="E1464">
        <v>0</v>
      </c>
    </row>
    <row r="1465" spans="1:5" x14ac:dyDescent="0.35">
      <c r="A1465" s="27" t="s">
        <v>46</v>
      </c>
      <c r="B1465">
        <v>2019</v>
      </c>
      <c r="C1465" s="27" t="s">
        <v>7</v>
      </c>
      <c r="D1465" s="27" t="s">
        <v>19</v>
      </c>
      <c r="E1465">
        <v>69498.78</v>
      </c>
    </row>
    <row r="1466" spans="1:5" x14ac:dyDescent="0.35">
      <c r="A1466" s="27" t="s">
        <v>46</v>
      </c>
      <c r="B1466">
        <v>2019</v>
      </c>
      <c r="C1466" s="27" t="s">
        <v>7</v>
      </c>
      <c r="D1466" s="27" t="s">
        <v>20</v>
      </c>
      <c r="E1466">
        <v>20506.439460000001</v>
      </c>
    </row>
    <row r="1467" spans="1:5" x14ac:dyDescent="0.35">
      <c r="A1467" s="27" t="s">
        <v>46</v>
      </c>
      <c r="B1467">
        <v>2019</v>
      </c>
      <c r="C1467" s="27" t="s">
        <v>8</v>
      </c>
      <c r="D1467" s="27" t="s">
        <v>13</v>
      </c>
      <c r="E1467">
        <v>0</v>
      </c>
    </row>
    <row r="1468" spans="1:5" x14ac:dyDescent="0.35">
      <c r="A1468" s="27" t="s">
        <v>46</v>
      </c>
      <c r="B1468">
        <v>2019</v>
      </c>
      <c r="C1468" s="27" t="s">
        <v>9</v>
      </c>
      <c r="D1468" s="27" t="s">
        <v>12</v>
      </c>
      <c r="E1468">
        <v>3.1465530878197461</v>
      </c>
    </row>
    <row r="1469" spans="1:5" x14ac:dyDescent="0.35">
      <c r="A1469" s="27" t="s">
        <v>46</v>
      </c>
      <c r="B1469">
        <v>2019</v>
      </c>
      <c r="C1469" s="27" t="s">
        <v>9</v>
      </c>
      <c r="D1469" s="27" t="s">
        <v>13</v>
      </c>
      <c r="E1469">
        <v>0</v>
      </c>
    </row>
    <row r="1470" spans="1:5" x14ac:dyDescent="0.35">
      <c r="A1470" s="27" t="s">
        <v>46</v>
      </c>
      <c r="B1470">
        <v>2019</v>
      </c>
      <c r="C1470" s="27" t="s">
        <v>9</v>
      </c>
      <c r="D1470" s="27" t="s">
        <v>15</v>
      </c>
      <c r="E1470">
        <v>4920.8203700000004</v>
      </c>
    </row>
    <row r="1471" spans="1:5" x14ac:dyDescent="0.35">
      <c r="A1471" s="27" t="s">
        <v>46</v>
      </c>
      <c r="B1471">
        <v>2019</v>
      </c>
      <c r="C1471" s="27" t="s">
        <v>9</v>
      </c>
      <c r="D1471" s="27" t="s">
        <v>16</v>
      </c>
      <c r="E1471">
        <v>1138.7273071860964</v>
      </c>
    </row>
    <row r="1472" spans="1:5" x14ac:dyDescent="0.35">
      <c r="A1472" s="27" t="s">
        <v>46</v>
      </c>
      <c r="B1472">
        <v>2019</v>
      </c>
      <c r="C1472" s="27" t="s">
        <v>9</v>
      </c>
      <c r="D1472" s="27" t="s">
        <v>20</v>
      </c>
      <c r="E1472">
        <v>4428.7383500000005</v>
      </c>
    </row>
    <row r="1473" spans="1:5" x14ac:dyDescent="0.35">
      <c r="A1473" s="27" t="s">
        <v>46</v>
      </c>
      <c r="B1473">
        <v>2019</v>
      </c>
      <c r="C1473" s="27" t="s">
        <v>10</v>
      </c>
      <c r="D1473" s="27" t="s">
        <v>12</v>
      </c>
      <c r="E1473">
        <v>131.91561073317339</v>
      </c>
    </row>
    <row r="1474" spans="1:5" x14ac:dyDescent="0.35">
      <c r="A1474" s="27" t="s">
        <v>46</v>
      </c>
      <c r="B1474">
        <v>2019</v>
      </c>
      <c r="C1474" s="27" t="s">
        <v>10</v>
      </c>
      <c r="D1474" s="27" t="s">
        <v>13</v>
      </c>
      <c r="E1474">
        <v>31582.329155585823</v>
      </c>
    </row>
    <row r="1475" spans="1:5" x14ac:dyDescent="0.35">
      <c r="A1475" s="27" t="s">
        <v>46</v>
      </c>
      <c r="B1475">
        <v>2019</v>
      </c>
      <c r="C1475" s="27" t="s">
        <v>10</v>
      </c>
      <c r="D1475" s="27" t="s">
        <v>17</v>
      </c>
      <c r="E1475">
        <v>23384.217877589366</v>
      </c>
    </row>
    <row r="1476" spans="1:5" x14ac:dyDescent="0.35">
      <c r="A1476" s="27" t="s">
        <v>46</v>
      </c>
      <c r="B1476">
        <v>2019</v>
      </c>
      <c r="C1476" s="27" t="s">
        <v>10</v>
      </c>
      <c r="D1476" s="27" t="s">
        <v>20</v>
      </c>
      <c r="E1476">
        <v>13217.889290000001</v>
      </c>
    </row>
    <row r="1477" spans="1:5" x14ac:dyDescent="0.35">
      <c r="A1477" s="27" t="s">
        <v>46</v>
      </c>
      <c r="B1477">
        <v>2019</v>
      </c>
      <c r="C1477" s="27" t="s">
        <v>11</v>
      </c>
      <c r="D1477" s="27" t="s">
        <v>12</v>
      </c>
      <c r="E1477">
        <v>3135.9554274615784</v>
      </c>
    </row>
    <row r="1478" spans="1:5" x14ac:dyDescent="0.35">
      <c r="A1478" s="27" t="s">
        <v>47</v>
      </c>
      <c r="B1478">
        <v>2018</v>
      </c>
      <c r="C1478" s="27" t="s">
        <v>5</v>
      </c>
      <c r="D1478" s="27" t="s">
        <v>12</v>
      </c>
      <c r="E1478">
        <v>0</v>
      </c>
    </row>
    <row r="1479" spans="1:5" x14ac:dyDescent="0.35">
      <c r="A1479" s="27" t="s">
        <v>47</v>
      </c>
      <c r="B1479">
        <v>2018</v>
      </c>
      <c r="C1479" s="27" t="s">
        <v>5</v>
      </c>
      <c r="D1479" s="27" t="s">
        <v>13</v>
      </c>
      <c r="E1479">
        <v>11891.894286000339</v>
      </c>
    </row>
    <row r="1480" spans="1:5" x14ac:dyDescent="0.35">
      <c r="A1480" s="27" t="s">
        <v>47</v>
      </c>
      <c r="B1480">
        <v>2018</v>
      </c>
      <c r="C1480" s="27" t="s">
        <v>5</v>
      </c>
      <c r="D1480" s="27" t="s">
        <v>15</v>
      </c>
      <c r="E1480">
        <v>362291.17608</v>
      </c>
    </row>
    <row r="1481" spans="1:5" x14ac:dyDescent="0.35">
      <c r="A1481" s="27" t="s">
        <v>47</v>
      </c>
      <c r="B1481">
        <v>2018</v>
      </c>
      <c r="C1481" s="27" t="s">
        <v>5</v>
      </c>
      <c r="D1481" s="27" t="s">
        <v>16</v>
      </c>
      <c r="E1481">
        <v>877.36287535276824</v>
      </c>
    </row>
    <row r="1482" spans="1:5" x14ac:dyDescent="0.35">
      <c r="A1482" s="27" t="s">
        <v>47</v>
      </c>
      <c r="B1482">
        <v>2018</v>
      </c>
      <c r="C1482" s="27" t="s">
        <v>5</v>
      </c>
      <c r="D1482" s="27" t="s">
        <v>17</v>
      </c>
      <c r="E1482">
        <v>7353.0614923831936</v>
      </c>
    </row>
    <row r="1483" spans="1:5" x14ac:dyDescent="0.35">
      <c r="A1483" s="27" t="s">
        <v>47</v>
      </c>
      <c r="B1483">
        <v>2018</v>
      </c>
      <c r="C1483" s="27" t="s">
        <v>5</v>
      </c>
      <c r="D1483" s="27" t="s">
        <v>20</v>
      </c>
      <c r="E1483">
        <v>391053.09538000007</v>
      </c>
    </row>
    <row r="1484" spans="1:5" x14ac:dyDescent="0.35">
      <c r="A1484" s="27" t="s">
        <v>47</v>
      </c>
      <c r="B1484">
        <v>2018</v>
      </c>
      <c r="C1484" s="27" t="s">
        <v>6</v>
      </c>
      <c r="D1484" s="27" t="s">
        <v>12</v>
      </c>
      <c r="E1484">
        <v>2.1445125962240492E-3</v>
      </c>
    </row>
    <row r="1485" spans="1:5" x14ac:dyDescent="0.35">
      <c r="A1485" s="27" t="s">
        <v>47</v>
      </c>
      <c r="B1485">
        <v>2018</v>
      </c>
      <c r="C1485" s="27" t="s">
        <v>6</v>
      </c>
      <c r="D1485" s="27" t="s">
        <v>13</v>
      </c>
      <c r="E1485">
        <v>5.2198240963113225</v>
      </c>
    </row>
    <row r="1486" spans="1:5" x14ac:dyDescent="0.35">
      <c r="A1486" s="27" t="s">
        <v>47</v>
      </c>
      <c r="B1486">
        <v>2018</v>
      </c>
      <c r="C1486" s="27" t="s">
        <v>6</v>
      </c>
      <c r="D1486" s="27" t="s">
        <v>16</v>
      </c>
      <c r="E1486">
        <v>0.23421289432364953</v>
      </c>
    </row>
    <row r="1487" spans="1:5" x14ac:dyDescent="0.35">
      <c r="A1487" s="27" t="s">
        <v>47</v>
      </c>
      <c r="B1487">
        <v>2018</v>
      </c>
      <c r="C1487" s="27" t="s">
        <v>6</v>
      </c>
      <c r="D1487" s="27" t="s">
        <v>17</v>
      </c>
      <c r="E1487">
        <v>2.5517587196071068</v>
      </c>
    </row>
    <row r="1488" spans="1:5" x14ac:dyDescent="0.35">
      <c r="A1488" s="27" t="s">
        <v>47</v>
      </c>
      <c r="B1488">
        <v>2018</v>
      </c>
      <c r="C1488" s="27" t="s">
        <v>7</v>
      </c>
      <c r="D1488" s="27" t="s">
        <v>12</v>
      </c>
      <c r="E1488">
        <v>39.579344425920915</v>
      </c>
    </row>
    <row r="1489" spans="1:5" x14ac:dyDescent="0.35">
      <c r="A1489" s="27" t="s">
        <v>47</v>
      </c>
      <c r="B1489">
        <v>2018</v>
      </c>
      <c r="C1489" s="27" t="s">
        <v>7</v>
      </c>
      <c r="D1489" s="27" t="s">
        <v>13</v>
      </c>
      <c r="E1489">
        <v>522.50052995953627</v>
      </c>
    </row>
    <row r="1490" spans="1:5" x14ac:dyDescent="0.35">
      <c r="A1490" s="27" t="s">
        <v>47</v>
      </c>
      <c r="B1490">
        <v>2018</v>
      </c>
      <c r="C1490" s="27" t="s">
        <v>7</v>
      </c>
      <c r="D1490" s="27" t="s">
        <v>14</v>
      </c>
      <c r="E1490">
        <v>8773.2100000000009</v>
      </c>
    </row>
    <row r="1491" spans="1:5" x14ac:dyDescent="0.35">
      <c r="A1491" s="27" t="s">
        <v>47</v>
      </c>
      <c r="B1491">
        <v>2018</v>
      </c>
      <c r="C1491" s="27" t="s">
        <v>7</v>
      </c>
      <c r="D1491" s="27" t="s">
        <v>15</v>
      </c>
      <c r="E1491">
        <v>653778.99809999997</v>
      </c>
    </row>
    <row r="1492" spans="1:5" x14ac:dyDescent="0.35">
      <c r="A1492" s="27" t="s">
        <v>47</v>
      </c>
      <c r="B1492">
        <v>2018</v>
      </c>
      <c r="C1492" s="27" t="s">
        <v>7</v>
      </c>
      <c r="D1492" s="27" t="s">
        <v>16</v>
      </c>
      <c r="E1492">
        <v>1057.2958075477191</v>
      </c>
    </row>
    <row r="1493" spans="1:5" x14ac:dyDescent="0.35">
      <c r="A1493" s="27" t="s">
        <v>47</v>
      </c>
      <c r="B1493">
        <v>2018</v>
      </c>
      <c r="C1493" s="27" t="s">
        <v>7</v>
      </c>
      <c r="D1493" s="27" t="s">
        <v>17</v>
      </c>
      <c r="E1493">
        <v>330.00900944060004</v>
      </c>
    </row>
    <row r="1494" spans="1:5" x14ac:dyDescent="0.35">
      <c r="A1494" s="27" t="s">
        <v>47</v>
      </c>
      <c r="B1494">
        <v>2018</v>
      </c>
      <c r="C1494" s="27" t="s">
        <v>7</v>
      </c>
      <c r="D1494" s="27" t="s">
        <v>18</v>
      </c>
      <c r="E1494">
        <v>9683.7599999999984</v>
      </c>
    </row>
    <row r="1495" spans="1:5" x14ac:dyDescent="0.35">
      <c r="A1495" s="27" t="s">
        <v>47</v>
      </c>
      <c r="B1495">
        <v>2018</v>
      </c>
      <c r="C1495" s="27" t="s">
        <v>7</v>
      </c>
      <c r="D1495" s="27" t="s">
        <v>19</v>
      </c>
      <c r="E1495">
        <v>337066.24000000005</v>
      </c>
    </row>
    <row r="1496" spans="1:5" x14ac:dyDescent="0.35">
      <c r="A1496" s="27" t="s">
        <v>47</v>
      </c>
      <c r="B1496">
        <v>2018</v>
      </c>
      <c r="C1496" s="27" t="s">
        <v>7</v>
      </c>
      <c r="D1496" s="27" t="s">
        <v>20</v>
      </c>
      <c r="E1496">
        <v>362291.17608</v>
      </c>
    </row>
    <row r="1497" spans="1:5" x14ac:dyDescent="0.35">
      <c r="A1497" s="27" t="s">
        <v>47</v>
      </c>
      <c r="B1497">
        <v>2018</v>
      </c>
      <c r="C1497" s="27" t="s">
        <v>8</v>
      </c>
      <c r="D1497" s="27" t="s">
        <v>13</v>
      </c>
      <c r="E1497">
        <v>73128.53669974384</v>
      </c>
    </row>
    <row r="1498" spans="1:5" x14ac:dyDescent="0.35">
      <c r="A1498" s="27" t="s">
        <v>47</v>
      </c>
      <c r="B1498">
        <v>2018</v>
      </c>
      <c r="C1498" s="27" t="s">
        <v>9</v>
      </c>
      <c r="D1498" s="27" t="s">
        <v>12</v>
      </c>
      <c r="E1498">
        <v>1.0660427103332215</v>
      </c>
    </row>
    <row r="1499" spans="1:5" x14ac:dyDescent="0.35">
      <c r="A1499" s="27" t="s">
        <v>47</v>
      </c>
      <c r="B1499">
        <v>2018</v>
      </c>
      <c r="C1499" s="27" t="s">
        <v>9</v>
      </c>
      <c r="D1499" s="27" t="s">
        <v>13</v>
      </c>
      <c r="E1499">
        <v>0</v>
      </c>
    </row>
    <row r="1500" spans="1:5" x14ac:dyDescent="0.35">
      <c r="A1500" s="27" t="s">
        <v>47</v>
      </c>
      <c r="B1500">
        <v>2018</v>
      </c>
      <c r="C1500" s="27" t="s">
        <v>9</v>
      </c>
      <c r="D1500" s="27" t="s">
        <v>15</v>
      </c>
      <c r="E1500">
        <v>61208.751150000004</v>
      </c>
    </row>
    <row r="1501" spans="1:5" x14ac:dyDescent="0.35">
      <c r="A1501" s="27" t="s">
        <v>47</v>
      </c>
      <c r="B1501">
        <v>2018</v>
      </c>
      <c r="C1501" s="27" t="s">
        <v>9</v>
      </c>
      <c r="D1501" s="27" t="s">
        <v>16</v>
      </c>
      <c r="E1501">
        <v>142.71740530517698</v>
      </c>
    </row>
    <row r="1502" spans="1:5" x14ac:dyDescent="0.35">
      <c r="A1502" s="27" t="s">
        <v>47</v>
      </c>
      <c r="B1502">
        <v>2018</v>
      </c>
      <c r="C1502" s="27" t="s">
        <v>9</v>
      </c>
      <c r="D1502" s="27" t="s">
        <v>20</v>
      </c>
      <c r="E1502">
        <v>55087.876040000003</v>
      </c>
    </row>
    <row r="1503" spans="1:5" x14ac:dyDescent="0.35">
      <c r="A1503" s="27" t="s">
        <v>47</v>
      </c>
      <c r="B1503">
        <v>2018</v>
      </c>
      <c r="C1503" s="27" t="s">
        <v>10</v>
      </c>
      <c r="D1503" s="27" t="s">
        <v>12</v>
      </c>
      <c r="E1503">
        <v>758.33484602640283</v>
      </c>
    </row>
    <row r="1504" spans="1:5" x14ac:dyDescent="0.35">
      <c r="A1504" s="27" t="s">
        <v>47</v>
      </c>
      <c r="B1504">
        <v>2018</v>
      </c>
      <c r="C1504" s="27" t="s">
        <v>10</v>
      </c>
      <c r="D1504" s="27" t="s">
        <v>13</v>
      </c>
      <c r="E1504">
        <v>268088.69866019994</v>
      </c>
    </row>
    <row r="1505" spans="1:5" x14ac:dyDescent="0.35">
      <c r="A1505" s="27" t="s">
        <v>47</v>
      </c>
      <c r="B1505">
        <v>2018</v>
      </c>
      <c r="C1505" s="27" t="s">
        <v>10</v>
      </c>
      <c r="D1505" s="27" t="s">
        <v>17</v>
      </c>
      <c r="E1505">
        <v>151035.3777394566</v>
      </c>
    </row>
    <row r="1506" spans="1:5" x14ac:dyDescent="0.35">
      <c r="A1506" s="27" t="s">
        <v>47</v>
      </c>
      <c r="B1506">
        <v>2018</v>
      </c>
      <c r="C1506" s="27" t="s">
        <v>10</v>
      </c>
      <c r="D1506" s="27" t="s">
        <v>20</v>
      </c>
      <c r="E1506">
        <v>268846.77784</v>
      </c>
    </row>
    <row r="1507" spans="1:5" x14ac:dyDescent="0.35">
      <c r="A1507" s="27" t="s">
        <v>47</v>
      </c>
      <c r="B1507">
        <v>2018</v>
      </c>
      <c r="C1507" s="27" t="s">
        <v>11</v>
      </c>
      <c r="D1507" s="27" t="s">
        <v>12</v>
      </c>
      <c r="E1507">
        <v>630.44864277357931</v>
      </c>
    </row>
    <row r="1508" spans="1:5" x14ac:dyDescent="0.35">
      <c r="A1508" s="27" t="s">
        <v>47</v>
      </c>
      <c r="B1508">
        <v>2019</v>
      </c>
      <c r="C1508" s="27" t="s">
        <v>5</v>
      </c>
      <c r="D1508" s="27" t="s">
        <v>12</v>
      </c>
      <c r="E1508">
        <v>0</v>
      </c>
    </row>
    <row r="1509" spans="1:5" x14ac:dyDescent="0.35">
      <c r="A1509" s="27" t="s">
        <v>47</v>
      </c>
      <c r="B1509">
        <v>2019</v>
      </c>
      <c r="C1509" s="27" t="s">
        <v>5</v>
      </c>
      <c r="D1509" s="27" t="s">
        <v>13</v>
      </c>
      <c r="E1509">
        <v>12283.278306911339</v>
      </c>
    </row>
    <row r="1510" spans="1:5" x14ac:dyDescent="0.35">
      <c r="A1510" s="27" t="s">
        <v>47</v>
      </c>
      <c r="B1510">
        <v>2019</v>
      </c>
      <c r="C1510" s="27" t="s">
        <v>5</v>
      </c>
      <c r="D1510" s="27" t="s">
        <v>15</v>
      </c>
      <c r="E1510">
        <v>364266.68598000001</v>
      </c>
    </row>
    <row r="1511" spans="1:5" x14ac:dyDescent="0.35">
      <c r="A1511" s="27" t="s">
        <v>47</v>
      </c>
      <c r="B1511">
        <v>2019</v>
      </c>
      <c r="C1511" s="27" t="s">
        <v>5</v>
      </c>
      <c r="D1511" s="27" t="s">
        <v>16</v>
      </c>
      <c r="E1511">
        <v>533.17593696759423</v>
      </c>
    </row>
    <row r="1512" spans="1:5" x14ac:dyDescent="0.35">
      <c r="A1512" s="27" t="s">
        <v>47</v>
      </c>
      <c r="B1512">
        <v>2019</v>
      </c>
      <c r="C1512" s="27" t="s">
        <v>5</v>
      </c>
      <c r="D1512" s="27" t="s">
        <v>17</v>
      </c>
      <c r="E1512">
        <v>7507.6232096255444</v>
      </c>
    </row>
    <row r="1513" spans="1:5" x14ac:dyDescent="0.35">
      <c r="A1513" s="27" t="s">
        <v>47</v>
      </c>
      <c r="B1513">
        <v>2019</v>
      </c>
      <c r="C1513" s="27" t="s">
        <v>5</v>
      </c>
      <c r="D1513" s="27" t="s">
        <v>20</v>
      </c>
      <c r="E1513">
        <v>392092.22389999992</v>
      </c>
    </row>
    <row r="1514" spans="1:5" x14ac:dyDescent="0.35">
      <c r="A1514" s="27" t="s">
        <v>47</v>
      </c>
      <c r="B1514">
        <v>2019</v>
      </c>
      <c r="C1514" s="27" t="s">
        <v>6</v>
      </c>
      <c r="D1514" s="27" t="s">
        <v>12</v>
      </c>
      <c r="E1514">
        <v>1.4324656235943031E-3</v>
      </c>
    </row>
    <row r="1515" spans="1:5" x14ac:dyDescent="0.35">
      <c r="A1515" s="27" t="s">
        <v>47</v>
      </c>
      <c r="B1515">
        <v>2019</v>
      </c>
      <c r="C1515" s="27" t="s">
        <v>6</v>
      </c>
      <c r="D1515" s="27" t="s">
        <v>13</v>
      </c>
      <c r="E1515">
        <v>5.7579460279005623</v>
      </c>
    </row>
    <row r="1516" spans="1:5" x14ac:dyDescent="0.35">
      <c r="A1516" s="27" t="s">
        <v>47</v>
      </c>
      <c r="B1516">
        <v>2019</v>
      </c>
      <c r="C1516" s="27" t="s">
        <v>6</v>
      </c>
      <c r="D1516" s="27" t="s">
        <v>16</v>
      </c>
      <c r="E1516">
        <v>0.14236258045514449</v>
      </c>
    </row>
    <row r="1517" spans="1:5" x14ac:dyDescent="0.35">
      <c r="A1517" s="27" t="s">
        <v>47</v>
      </c>
      <c r="B1517">
        <v>2019</v>
      </c>
      <c r="C1517" s="27" t="s">
        <v>6</v>
      </c>
      <c r="D1517" s="27" t="s">
        <v>17</v>
      </c>
      <c r="E1517">
        <v>2.4922823294006307</v>
      </c>
    </row>
    <row r="1518" spans="1:5" x14ac:dyDescent="0.35">
      <c r="A1518" s="27" t="s">
        <v>47</v>
      </c>
      <c r="B1518">
        <v>2019</v>
      </c>
      <c r="C1518" s="27" t="s">
        <v>7</v>
      </c>
      <c r="D1518" s="27" t="s">
        <v>12</v>
      </c>
      <c r="E1518">
        <v>10.673277878358144</v>
      </c>
    </row>
    <row r="1519" spans="1:5" x14ac:dyDescent="0.35">
      <c r="A1519" s="27" t="s">
        <v>47</v>
      </c>
      <c r="B1519">
        <v>2019</v>
      </c>
      <c r="C1519" s="27" t="s">
        <v>7</v>
      </c>
      <c r="D1519" s="27" t="s">
        <v>13</v>
      </c>
      <c r="E1519">
        <v>551.72136111172665</v>
      </c>
    </row>
    <row r="1520" spans="1:5" x14ac:dyDescent="0.35">
      <c r="A1520" s="27" t="s">
        <v>47</v>
      </c>
      <c r="B1520">
        <v>2019</v>
      </c>
      <c r="C1520" s="27" t="s">
        <v>7</v>
      </c>
      <c r="D1520" s="27" t="s">
        <v>14</v>
      </c>
      <c r="E1520">
        <v>8540.0799999999981</v>
      </c>
    </row>
    <row r="1521" spans="1:5" x14ac:dyDescent="0.35">
      <c r="A1521" s="27" t="s">
        <v>47</v>
      </c>
      <c r="B1521">
        <v>2019</v>
      </c>
      <c r="C1521" s="27" t="s">
        <v>7</v>
      </c>
      <c r="D1521" s="27" t="s">
        <v>15</v>
      </c>
      <c r="E1521">
        <v>643040.47608000005</v>
      </c>
    </row>
    <row r="1522" spans="1:5" x14ac:dyDescent="0.35">
      <c r="A1522" s="27" t="s">
        <v>47</v>
      </c>
      <c r="B1522">
        <v>2019</v>
      </c>
      <c r="C1522" s="27" t="s">
        <v>7</v>
      </c>
      <c r="D1522" s="27" t="s">
        <v>16</v>
      </c>
      <c r="E1522">
        <v>246.71564644171025</v>
      </c>
    </row>
    <row r="1523" spans="1:5" x14ac:dyDescent="0.35">
      <c r="A1523" s="27" t="s">
        <v>47</v>
      </c>
      <c r="B1523">
        <v>2019</v>
      </c>
      <c r="C1523" s="27" t="s">
        <v>7</v>
      </c>
      <c r="D1523" s="27" t="s">
        <v>17</v>
      </c>
      <c r="E1523">
        <v>332.2025517825312</v>
      </c>
    </row>
    <row r="1524" spans="1:5" x14ac:dyDescent="0.35">
      <c r="A1524" s="27" t="s">
        <v>47</v>
      </c>
      <c r="B1524">
        <v>2019</v>
      </c>
      <c r="C1524" s="27" t="s">
        <v>7</v>
      </c>
      <c r="D1524" s="27" t="s">
        <v>18</v>
      </c>
      <c r="E1524">
        <v>9581.239999999998</v>
      </c>
    </row>
    <row r="1525" spans="1:5" x14ac:dyDescent="0.35">
      <c r="A1525" s="27" t="s">
        <v>47</v>
      </c>
      <c r="B1525">
        <v>2019</v>
      </c>
      <c r="C1525" s="27" t="s">
        <v>7</v>
      </c>
      <c r="D1525" s="27" t="s">
        <v>19</v>
      </c>
      <c r="E1525">
        <v>328645.76000000001</v>
      </c>
    </row>
    <row r="1526" spans="1:5" x14ac:dyDescent="0.35">
      <c r="A1526" s="27" t="s">
        <v>47</v>
      </c>
      <c r="B1526">
        <v>2019</v>
      </c>
      <c r="C1526" s="27" t="s">
        <v>7</v>
      </c>
      <c r="D1526" s="27" t="s">
        <v>20</v>
      </c>
      <c r="E1526">
        <v>364266.68598000001</v>
      </c>
    </row>
    <row r="1527" spans="1:5" x14ac:dyDescent="0.35">
      <c r="A1527" s="27" t="s">
        <v>47</v>
      </c>
      <c r="B1527">
        <v>2019</v>
      </c>
      <c r="C1527" s="27" t="s">
        <v>8</v>
      </c>
      <c r="D1527" s="27" t="s">
        <v>13</v>
      </c>
      <c r="E1527">
        <v>110043.48515925709</v>
      </c>
    </row>
    <row r="1528" spans="1:5" x14ac:dyDescent="0.35">
      <c r="A1528" s="27" t="s">
        <v>47</v>
      </c>
      <c r="B1528">
        <v>2019</v>
      </c>
      <c r="C1528" s="27" t="s">
        <v>9</v>
      </c>
      <c r="D1528" s="27" t="s">
        <v>12</v>
      </c>
      <c r="E1528">
        <v>0.70900590531090313</v>
      </c>
    </row>
    <row r="1529" spans="1:5" x14ac:dyDescent="0.35">
      <c r="A1529" s="27" t="s">
        <v>47</v>
      </c>
      <c r="B1529">
        <v>2019</v>
      </c>
      <c r="C1529" s="27" t="s">
        <v>9</v>
      </c>
      <c r="D1529" s="27" t="s">
        <v>13</v>
      </c>
      <c r="E1529">
        <v>0</v>
      </c>
    </row>
    <row r="1530" spans="1:5" x14ac:dyDescent="0.35">
      <c r="A1530" s="27" t="s">
        <v>47</v>
      </c>
      <c r="B1530">
        <v>2019</v>
      </c>
      <c r="C1530" s="27" t="s">
        <v>9</v>
      </c>
      <c r="D1530" s="27" t="s">
        <v>15</v>
      </c>
      <c r="E1530">
        <v>68246.04247</v>
      </c>
    </row>
    <row r="1531" spans="1:5" x14ac:dyDescent="0.35">
      <c r="A1531" s="27" t="s">
        <v>47</v>
      </c>
      <c r="B1531">
        <v>2019</v>
      </c>
      <c r="C1531" s="27" t="s">
        <v>9</v>
      </c>
      <c r="D1531" s="27" t="s">
        <v>16</v>
      </c>
      <c r="E1531">
        <v>112.84836709354492</v>
      </c>
    </row>
    <row r="1532" spans="1:5" x14ac:dyDescent="0.35">
      <c r="A1532" s="27" t="s">
        <v>47</v>
      </c>
      <c r="B1532">
        <v>2019</v>
      </c>
      <c r="C1532" s="27" t="s">
        <v>9</v>
      </c>
      <c r="D1532" s="27" t="s">
        <v>20</v>
      </c>
      <c r="E1532">
        <v>61421.438250000007</v>
      </c>
    </row>
    <row r="1533" spans="1:5" x14ac:dyDescent="0.35">
      <c r="A1533" s="27" t="s">
        <v>47</v>
      </c>
      <c r="B1533">
        <v>2019</v>
      </c>
      <c r="C1533" s="27" t="s">
        <v>10</v>
      </c>
      <c r="D1533" s="27" t="s">
        <v>12</v>
      </c>
      <c r="E1533">
        <v>503.45288863674421</v>
      </c>
    </row>
    <row r="1534" spans="1:5" x14ac:dyDescent="0.35">
      <c r="A1534" s="27" t="s">
        <v>47</v>
      </c>
      <c r="B1534">
        <v>2019</v>
      </c>
      <c r="C1534" s="27" t="s">
        <v>10</v>
      </c>
      <c r="D1534" s="27" t="s">
        <v>13</v>
      </c>
      <c r="E1534">
        <v>271665.56722669187</v>
      </c>
    </row>
    <row r="1535" spans="1:5" x14ac:dyDescent="0.35">
      <c r="A1535" s="27" t="s">
        <v>47</v>
      </c>
      <c r="B1535">
        <v>2019</v>
      </c>
      <c r="C1535" s="27" t="s">
        <v>10</v>
      </c>
      <c r="D1535" s="27" t="s">
        <v>17</v>
      </c>
      <c r="E1535">
        <v>152018.68195626253</v>
      </c>
    </row>
    <row r="1536" spans="1:5" x14ac:dyDescent="0.35">
      <c r="A1536" s="27" t="s">
        <v>47</v>
      </c>
      <c r="B1536">
        <v>2019</v>
      </c>
      <c r="C1536" s="27" t="s">
        <v>10</v>
      </c>
      <c r="D1536" s="27" t="s">
        <v>20</v>
      </c>
      <c r="E1536">
        <v>257772.85644</v>
      </c>
    </row>
    <row r="1537" spans="1:5" x14ac:dyDescent="0.35">
      <c r="A1537" s="27" t="s">
        <v>47</v>
      </c>
      <c r="B1537">
        <v>2019</v>
      </c>
      <c r="C1537" s="27" t="s">
        <v>11</v>
      </c>
      <c r="D1537" s="27" t="s">
        <v>12</v>
      </c>
      <c r="E1537">
        <v>158.05370706781227</v>
      </c>
    </row>
    <row r="1538" spans="1:5" x14ac:dyDescent="0.35">
      <c r="A1538" s="27" t="s">
        <v>48</v>
      </c>
      <c r="B1538">
        <v>2018</v>
      </c>
      <c r="C1538" s="27" t="s">
        <v>5</v>
      </c>
      <c r="D1538" s="27" t="s">
        <v>12</v>
      </c>
      <c r="E1538">
        <v>0</v>
      </c>
    </row>
    <row r="1539" spans="1:5" x14ac:dyDescent="0.35">
      <c r="A1539" s="27" t="s">
        <v>48</v>
      </c>
      <c r="B1539">
        <v>2018</v>
      </c>
      <c r="C1539" s="27" t="s">
        <v>5</v>
      </c>
      <c r="D1539" s="27" t="s">
        <v>13</v>
      </c>
      <c r="E1539">
        <v>2388.6108775601324</v>
      </c>
    </row>
    <row r="1540" spans="1:5" x14ac:dyDescent="0.35">
      <c r="A1540" s="27" t="s">
        <v>48</v>
      </c>
      <c r="B1540">
        <v>2018</v>
      </c>
      <c r="C1540" s="27" t="s">
        <v>5</v>
      </c>
      <c r="D1540" s="27" t="s">
        <v>15</v>
      </c>
      <c r="E1540">
        <v>128726.94072</v>
      </c>
    </row>
    <row r="1541" spans="1:5" x14ac:dyDescent="0.35">
      <c r="A1541" s="27" t="s">
        <v>48</v>
      </c>
      <c r="B1541">
        <v>2018</v>
      </c>
      <c r="C1541" s="27" t="s">
        <v>5</v>
      </c>
      <c r="D1541" s="27" t="s">
        <v>16</v>
      </c>
      <c r="E1541">
        <v>344.51778776543756</v>
      </c>
    </row>
    <row r="1542" spans="1:5" x14ac:dyDescent="0.35">
      <c r="A1542" s="27" t="s">
        <v>48</v>
      </c>
      <c r="B1542">
        <v>2018</v>
      </c>
      <c r="C1542" s="27" t="s">
        <v>5</v>
      </c>
      <c r="D1542" s="27" t="s">
        <v>17</v>
      </c>
      <c r="E1542">
        <v>1765.6736912134352</v>
      </c>
    </row>
    <row r="1543" spans="1:5" x14ac:dyDescent="0.35">
      <c r="A1543" s="27" t="s">
        <v>48</v>
      </c>
      <c r="B1543">
        <v>2018</v>
      </c>
      <c r="C1543" s="27" t="s">
        <v>5</v>
      </c>
      <c r="D1543" s="27" t="s">
        <v>20</v>
      </c>
      <c r="E1543">
        <v>145796.10394</v>
      </c>
    </row>
    <row r="1544" spans="1:5" x14ac:dyDescent="0.35">
      <c r="A1544" s="27" t="s">
        <v>48</v>
      </c>
      <c r="B1544">
        <v>2018</v>
      </c>
      <c r="C1544" s="27" t="s">
        <v>6</v>
      </c>
      <c r="D1544" s="27" t="s">
        <v>12</v>
      </c>
      <c r="E1544">
        <v>3.2710170005907785E-3</v>
      </c>
    </row>
    <row r="1545" spans="1:5" x14ac:dyDescent="0.35">
      <c r="A1545" s="27" t="s">
        <v>48</v>
      </c>
      <c r="B1545">
        <v>2018</v>
      </c>
      <c r="C1545" s="27" t="s">
        <v>6</v>
      </c>
      <c r="D1545" s="27" t="s">
        <v>13</v>
      </c>
      <c r="E1545">
        <v>4.1062285839976331</v>
      </c>
    </row>
    <row r="1546" spans="1:5" x14ac:dyDescent="0.35">
      <c r="A1546" s="27" t="s">
        <v>48</v>
      </c>
      <c r="B1546">
        <v>2018</v>
      </c>
      <c r="C1546" s="27" t="s">
        <v>6</v>
      </c>
      <c r="D1546" s="27" t="s">
        <v>16</v>
      </c>
      <c r="E1546">
        <v>1.9953630270054756</v>
      </c>
    </row>
    <row r="1547" spans="1:5" x14ac:dyDescent="0.35">
      <c r="A1547" s="27" t="s">
        <v>48</v>
      </c>
      <c r="B1547">
        <v>2018</v>
      </c>
      <c r="C1547" s="27" t="s">
        <v>6</v>
      </c>
      <c r="D1547" s="27" t="s">
        <v>17</v>
      </c>
      <c r="E1547">
        <v>2.9559487193188962</v>
      </c>
    </row>
    <row r="1548" spans="1:5" x14ac:dyDescent="0.35">
      <c r="A1548" s="27" t="s">
        <v>48</v>
      </c>
      <c r="B1548">
        <v>2018</v>
      </c>
      <c r="C1548" s="27" t="s">
        <v>7</v>
      </c>
      <c r="D1548" s="27" t="s">
        <v>12</v>
      </c>
      <c r="E1548">
        <v>6847.7171999396423</v>
      </c>
    </row>
    <row r="1549" spans="1:5" x14ac:dyDescent="0.35">
      <c r="A1549" s="27" t="s">
        <v>48</v>
      </c>
      <c r="B1549">
        <v>2018</v>
      </c>
      <c r="C1549" s="27" t="s">
        <v>7</v>
      </c>
      <c r="D1549" s="27" t="s">
        <v>13</v>
      </c>
      <c r="E1549">
        <v>352.35323107207796</v>
      </c>
    </row>
    <row r="1550" spans="1:5" x14ac:dyDescent="0.35">
      <c r="A1550" s="27" t="s">
        <v>48</v>
      </c>
      <c r="B1550">
        <v>2018</v>
      </c>
      <c r="C1550" s="27" t="s">
        <v>7</v>
      </c>
      <c r="D1550" s="27" t="s">
        <v>14</v>
      </c>
      <c r="E1550">
        <v>6145.9</v>
      </c>
    </row>
    <row r="1551" spans="1:5" x14ac:dyDescent="0.35">
      <c r="A1551" s="27" t="s">
        <v>48</v>
      </c>
      <c r="B1551">
        <v>2018</v>
      </c>
      <c r="C1551" s="27" t="s">
        <v>7</v>
      </c>
      <c r="D1551" s="27" t="s">
        <v>15</v>
      </c>
      <c r="E1551">
        <v>202069.63679000002</v>
      </c>
    </row>
    <row r="1552" spans="1:5" x14ac:dyDescent="0.35">
      <c r="A1552" s="27" t="s">
        <v>48</v>
      </c>
      <c r="B1552">
        <v>2018</v>
      </c>
      <c r="C1552" s="27" t="s">
        <v>7</v>
      </c>
      <c r="D1552" s="27" t="s">
        <v>16</v>
      </c>
      <c r="E1552">
        <v>7441.7508492075558</v>
      </c>
    </row>
    <row r="1553" spans="1:5" x14ac:dyDescent="0.35">
      <c r="A1553" s="27" t="s">
        <v>48</v>
      </c>
      <c r="B1553">
        <v>2018</v>
      </c>
      <c r="C1553" s="27" t="s">
        <v>7</v>
      </c>
      <c r="D1553" s="27" t="s">
        <v>17</v>
      </c>
      <c r="E1553">
        <v>253.91888760320637</v>
      </c>
    </row>
    <row r="1554" spans="1:5" x14ac:dyDescent="0.35">
      <c r="A1554" s="27" t="s">
        <v>48</v>
      </c>
      <c r="B1554">
        <v>2018</v>
      </c>
      <c r="C1554" s="27" t="s">
        <v>7</v>
      </c>
      <c r="D1554" s="27" t="s">
        <v>18</v>
      </c>
      <c r="E1554">
        <v>2758.4999999999995</v>
      </c>
    </row>
    <row r="1555" spans="1:5" x14ac:dyDescent="0.35">
      <c r="A1555" s="27" t="s">
        <v>48</v>
      </c>
      <c r="B1555">
        <v>2018</v>
      </c>
      <c r="C1555" s="27" t="s">
        <v>7</v>
      </c>
      <c r="D1555" s="27" t="s">
        <v>19</v>
      </c>
      <c r="E1555">
        <v>56337.000000000007</v>
      </c>
    </row>
    <row r="1556" spans="1:5" x14ac:dyDescent="0.35">
      <c r="A1556" s="27" t="s">
        <v>48</v>
      </c>
      <c r="B1556">
        <v>2018</v>
      </c>
      <c r="C1556" s="27" t="s">
        <v>7</v>
      </c>
      <c r="D1556" s="27" t="s">
        <v>20</v>
      </c>
      <c r="E1556">
        <v>128726.94072</v>
      </c>
    </row>
    <row r="1557" spans="1:5" x14ac:dyDescent="0.35">
      <c r="A1557" s="27" t="s">
        <v>48</v>
      </c>
      <c r="B1557">
        <v>2018</v>
      </c>
      <c r="C1557" s="27" t="s">
        <v>8</v>
      </c>
      <c r="D1557" s="27" t="s">
        <v>13</v>
      </c>
      <c r="E1557">
        <v>4115.6805774657887</v>
      </c>
    </row>
    <row r="1558" spans="1:5" x14ac:dyDescent="0.35">
      <c r="A1558" s="27" t="s">
        <v>48</v>
      </c>
      <c r="B1558">
        <v>2018</v>
      </c>
      <c r="C1558" s="27" t="s">
        <v>9</v>
      </c>
      <c r="D1558" s="27" t="s">
        <v>12</v>
      </c>
      <c r="E1558">
        <v>1.4069897159460989</v>
      </c>
    </row>
    <row r="1559" spans="1:5" x14ac:dyDescent="0.35">
      <c r="A1559" s="27" t="s">
        <v>48</v>
      </c>
      <c r="B1559">
        <v>2018</v>
      </c>
      <c r="C1559" s="27" t="s">
        <v>9</v>
      </c>
      <c r="D1559" s="27" t="s">
        <v>13</v>
      </c>
      <c r="E1559">
        <v>0</v>
      </c>
    </row>
    <row r="1560" spans="1:5" x14ac:dyDescent="0.35">
      <c r="A1560" s="27" t="s">
        <v>48</v>
      </c>
      <c r="B1560">
        <v>2018</v>
      </c>
      <c r="C1560" s="27" t="s">
        <v>9</v>
      </c>
      <c r="D1560" s="27" t="s">
        <v>15</v>
      </c>
      <c r="E1560">
        <v>27858.880559999998</v>
      </c>
    </row>
    <row r="1561" spans="1:5" x14ac:dyDescent="0.35">
      <c r="A1561" s="27" t="s">
        <v>48</v>
      </c>
      <c r="B1561">
        <v>2018</v>
      </c>
      <c r="C1561" s="27" t="s">
        <v>9</v>
      </c>
      <c r="D1561" s="27" t="s">
        <v>16</v>
      </c>
      <c r="E1561">
        <v>1775.5129999999974</v>
      </c>
    </row>
    <row r="1562" spans="1:5" x14ac:dyDescent="0.35">
      <c r="A1562" s="27" t="s">
        <v>48</v>
      </c>
      <c r="B1562">
        <v>2018</v>
      </c>
      <c r="C1562" s="27" t="s">
        <v>9</v>
      </c>
      <c r="D1562" s="27" t="s">
        <v>20</v>
      </c>
      <c r="E1562">
        <v>25072.9925</v>
      </c>
    </row>
    <row r="1563" spans="1:5" x14ac:dyDescent="0.35">
      <c r="A1563" s="27" t="s">
        <v>48</v>
      </c>
      <c r="B1563">
        <v>2018</v>
      </c>
      <c r="C1563" s="27" t="s">
        <v>10</v>
      </c>
      <c r="D1563" s="27" t="s">
        <v>12</v>
      </c>
      <c r="E1563">
        <v>82.417942360610013</v>
      </c>
    </row>
    <row r="1564" spans="1:5" x14ac:dyDescent="0.35">
      <c r="A1564" s="27" t="s">
        <v>48</v>
      </c>
      <c r="B1564">
        <v>2018</v>
      </c>
      <c r="C1564" s="27" t="s">
        <v>10</v>
      </c>
      <c r="D1564" s="27" t="s">
        <v>13</v>
      </c>
      <c r="E1564">
        <v>168059.84908531801</v>
      </c>
    </row>
    <row r="1565" spans="1:5" x14ac:dyDescent="0.35">
      <c r="A1565" s="27" t="s">
        <v>48</v>
      </c>
      <c r="B1565">
        <v>2018</v>
      </c>
      <c r="C1565" s="27" t="s">
        <v>10</v>
      </c>
      <c r="D1565" s="27" t="s">
        <v>17</v>
      </c>
      <c r="E1565">
        <v>119948.45147246402</v>
      </c>
    </row>
    <row r="1566" spans="1:5" x14ac:dyDescent="0.35">
      <c r="A1566" s="27" t="s">
        <v>48</v>
      </c>
      <c r="B1566">
        <v>2018</v>
      </c>
      <c r="C1566" s="27" t="s">
        <v>10</v>
      </c>
      <c r="D1566" s="27" t="s">
        <v>20</v>
      </c>
      <c r="E1566">
        <v>59059.420929999993</v>
      </c>
    </row>
    <row r="1567" spans="1:5" x14ac:dyDescent="0.35">
      <c r="A1567" s="27" t="s">
        <v>48</v>
      </c>
      <c r="B1567">
        <v>2018</v>
      </c>
      <c r="C1567" s="27" t="s">
        <v>11</v>
      </c>
      <c r="D1567" s="27" t="s">
        <v>12</v>
      </c>
      <c r="E1567">
        <v>11.790508268156211</v>
      </c>
    </row>
    <row r="1568" spans="1:5" x14ac:dyDescent="0.35">
      <c r="A1568" s="27" t="s">
        <v>48</v>
      </c>
      <c r="B1568">
        <v>2019</v>
      </c>
      <c r="C1568" s="27" t="s">
        <v>5</v>
      </c>
      <c r="D1568" s="27" t="s">
        <v>12</v>
      </c>
      <c r="E1568">
        <v>0</v>
      </c>
    </row>
    <row r="1569" spans="1:5" x14ac:dyDescent="0.35">
      <c r="A1569" s="27" t="s">
        <v>48</v>
      </c>
      <c r="B1569">
        <v>2019</v>
      </c>
      <c r="C1569" s="27" t="s">
        <v>5</v>
      </c>
      <c r="D1569" s="27" t="s">
        <v>13</v>
      </c>
      <c r="E1569">
        <v>2487.0448333879121</v>
      </c>
    </row>
    <row r="1570" spans="1:5" x14ac:dyDescent="0.35">
      <c r="A1570" s="27" t="s">
        <v>48</v>
      </c>
      <c r="B1570">
        <v>2019</v>
      </c>
      <c r="C1570" s="27" t="s">
        <v>5</v>
      </c>
      <c r="D1570" s="27" t="s">
        <v>15</v>
      </c>
      <c r="E1570">
        <v>210940.94669999997</v>
      </c>
    </row>
    <row r="1571" spans="1:5" x14ac:dyDescent="0.35">
      <c r="A1571" s="27" t="s">
        <v>48</v>
      </c>
      <c r="B1571">
        <v>2019</v>
      </c>
      <c r="C1571" s="27" t="s">
        <v>5</v>
      </c>
      <c r="D1571" s="27" t="s">
        <v>16</v>
      </c>
      <c r="E1571">
        <v>340.35586728302241</v>
      </c>
    </row>
    <row r="1572" spans="1:5" x14ac:dyDescent="0.35">
      <c r="A1572" s="27" t="s">
        <v>48</v>
      </c>
      <c r="B1572">
        <v>2019</v>
      </c>
      <c r="C1572" s="27" t="s">
        <v>5</v>
      </c>
      <c r="D1572" s="27" t="s">
        <v>17</v>
      </c>
      <c r="E1572">
        <v>2142.5245073131782</v>
      </c>
    </row>
    <row r="1573" spans="1:5" x14ac:dyDescent="0.35">
      <c r="A1573" s="27" t="s">
        <v>48</v>
      </c>
      <c r="B1573">
        <v>2019</v>
      </c>
      <c r="C1573" s="27" t="s">
        <v>5</v>
      </c>
      <c r="D1573" s="27" t="s">
        <v>20</v>
      </c>
      <c r="E1573">
        <v>262361.06477999996</v>
      </c>
    </row>
    <row r="1574" spans="1:5" x14ac:dyDescent="0.35">
      <c r="A1574" s="27" t="s">
        <v>48</v>
      </c>
      <c r="B1574">
        <v>2019</v>
      </c>
      <c r="C1574" s="27" t="s">
        <v>6</v>
      </c>
      <c r="D1574" s="27" t="s">
        <v>12</v>
      </c>
      <c r="E1574">
        <v>2.9757836898810816E-3</v>
      </c>
    </row>
    <row r="1575" spans="1:5" x14ac:dyDescent="0.35">
      <c r="A1575" s="27" t="s">
        <v>48</v>
      </c>
      <c r="B1575">
        <v>2019</v>
      </c>
      <c r="C1575" s="27" t="s">
        <v>6</v>
      </c>
      <c r="D1575" s="27" t="s">
        <v>13</v>
      </c>
      <c r="E1575">
        <v>4.4871213581121818</v>
      </c>
    </row>
    <row r="1576" spans="1:5" x14ac:dyDescent="0.35">
      <c r="A1576" s="27" t="s">
        <v>48</v>
      </c>
      <c r="B1576">
        <v>2019</v>
      </c>
      <c r="C1576" s="27" t="s">
        <v>6</v>
      </c>
      <c r="D1576" s="27" t="s">
        <v>16</v>
      </c>
      <c r="E1576">
        <v>1.9701355388708615</v>
      </c>
    </row>
    <row r="1577" spans="1:5" x14ac:dyDescent="0.35">
      <c r="A1577" s="27" t="s">
        <v>48</v>
      </c>
      <c r="B1577">
        <v>2019</v>
      </c>
      <c r="C1577" s="27" t="s">
        <v>6</v>
      </c>
      <c r="D1577" s="27" t="s">
        <v>17</v>
      </c>
      <c r="E1577">
        <v>3.5636285533922711</v>
      </c>
    </row>
    <row r="1578" spans="1:5" x14ac:dyDescent="0.35">
      <c r="A1578" s="27" t="s">
        <v>48</v>
      </c>
      <c r="B1578">
        <v>2019</v>
      </c>
      <c r="C1578" s="27" t="s">
        <v>7</v>
      </c>
      <c r="D1578" s="27" t="s">
        <v>12</v>
      </c>
      <c r="E1578">
        <v>6268.5872908812617</v>
      </c>
    </row>
    <row r="1579" spans="1:5" x14ac:dyDescent="0.35">
      <c r="A1579" s="27" t="s">
        <v>48</v>
      </c>
      <c r="B1579">
        <v>2019</v>
      </c>
      <c r="C1579" s="27" t="s">
        <v>7</v>
      </c>
      <c r="D1579" s="27" t="s">
        <v>13</v>
      </c>
      <c r="E1579">
        <v>365.05044754872625</v>
      </c>
    </row>
    <row r="1580" spans="1:5" x14ac:dyDescent="0.35">
      <c r="A1580" s="27" t="s">
        <v>48</v>
      </c>
      <c r="B1580">
        <v>2019</v>
      </c>
      <c r="C1580" s="27" t="s">
        <v>7</v>
      </c>
      <c r="D1580" s="27" t="s">
        <v>14</v>
      </c>
      <c r="E1580">
        <v>5406.6</v>
      </c>
    </row>
    <row r="1581" spans="1:5" x14ac:dyDescent="0.35">
      <c r="A1581" s="27" t="s">
        <v>48</v>
      </c>
      <c r="B1581">
        <v>2019</v>
      </c>
      <c r="C1581" s="27" t="s">
        <v>7</v>
      </c>
      <c r="D1581" s="27" t="s">
        <v>15</v>
      </c>
      <c r="E1581">
        <v>311256.82917000004</v>
      </c>
    </row>
    <row r="1582" spans="1:5" x14ac:dyDescent="0.35">
      <c r="A1582" s="27" t="s">
        <v>48</v>
      </c>
      <c r="B1582">
        <v>2019</v>
      </c>
      <c r="C1582" s="27" t="s">
        <v>7</v>
      </c>
      <c r="D1582" s="27" t="s">
        <v>16</v>
      </c>
      <c r="E1582">
        <v>6816.3119308301284</v>
      </c>
    </row>
    <row r="1583" spans="1:5" x14ac:dyDescent="0.35">
      <c r="A1583" s="27" t="s">
        <v>48</v>
      </c>
      <c r="B1583">
        <v>2019</v>
      </c>
      <c r="C1583" s="27" t="s">
        <v>7</v>
      </c>
      <c r="D1583" s="27" t="s">
        <v>17</v>
      </c>
      <c r="E1583">
        <v>302.86746804955879</v>
      </c>
    </row>
    <row r="1584" spans="1:5" x14ac:dyDescent="0.35">
      <c r="A1584" s="27" t="s">
        <v>48</v>
      </c>
      <c r="B1584">
        <v>2019</v>
      </c>
      <c r="C1584" s="27" t="s">
        <v>7</v>
      </c>
      <c r="D1584" s="27" t="s">
        <v>18</v>
      </c>
      <c r="E1584">
        <v>1809.0999999999997</v>
      </c>
    </row>
    <row r="1585" spans="1:5" x14ac:dyDescent="0.35">
      <c r="A1585" s="27" t="s">
        <v>48</v>
      </c>
      <c r="B1585">
        <v>2019</v>
      </c>
      <c r="C1585" s="27" t="s">
        <v>7</v>
      </c>
      <c r="D1585" s="27" t="s">
        <v>19</v>
      </c>
      <c r="E1585">
        <v>39396.400000000009</v>
      </c>
    </row>
    <row r="1586" spans="1:5" x14ac:dyDescent="0.35">
      <c r="A1586" s="27" t="s">
        <v>48</v>
      </c>
      <c r="B1586">
        <v>2019</v>
      </c>
      <c r="C1586" s="27" t="s">
        <v>7</v>
      </c>
      <c r="D1586" s="27" t="s">
        <v>20</v>
      </c>
      <c r="E1586">
        <v>210940.94669999997</v>
      </c>
    </row>
    <row r="1587" spans="1:5" x14ac:dyDescent="0.35">
      <c r="A1587" s="27" t="s">
        <v>48</v>
      </c>
      <c r="B1587">
        <v>2019</v>
      </c>
      <c r="C1587" s="27" t="s">
        <v>8</v>
      </c>
      <c r="D1587" s="27" t="s">
        <v>13</v>
      </c>
      <c r="E1587">
        <v>7101.5160839296886</v>
      </c>
    </row>
    <row r="1588" spans="1:5" x14ac:dyDescent="0.35">
      <c r="A1588" s="27" t="s">
        <v>48</v>
      </c>
      <c r="B1588">
        <v>2019</v>
      </c>
      <c r="C1588" s="27" t="s">
        <v>9</v>
      </c>
      <c r="D1588" s="27" t="s">
        <v>12</v>
      </c>
      <c r="E1588">
        <v>1.2914487168776956</v>
      </c>
    </row>
    <row r="1589" spans="1:5" x14ac:dyDescent="0.35">
      <c r="A1589" s="27" t="s">
        <v>48</v>
      </c>
      <c r="B1589">
        <v>2019</v>
      </c>
      <c r="C1589" s="27" t="s">
        <v>9</v>
      </c>
      <c r="D1589" s="27" t="s">
        <v>13</v>
      </c>
      <c r="E1589">
        <v>0</v>
      </c>
    </row>
    <row r="1590" spans="1:5" x14ac:dyDescent="0.35">
      <c r="A1590" s="27" t="s">
        <v>48</v>
      </c>
      <c r="B1590">
        <v>2019</v>
      </c>
      <c r="C1590" s="27" t="s">
        <v>9</v>
      </c>
      <c r="D1590" s="27" t="s">
        <v>15</v>
      </c>
      <c r="E1590">
        <v>26497.048430000003</v>
      </c>
    </row>
    <row r="1591" spans="1:5" x14ac:dyDescent="0.35">
      <c r="A1591" s="27" t="s">
        <v>48</v>
      </c>
      <c r="B1591">
        <v>2019</v>
      </c>
      <c r="C1591" s="27" t="s">
        <v>9</v>
      </c>
      <c r="D1591" s="27" t="s">
        <v>16</v>
      </c>
      <c r="E1591">
        <v>1687.3307601622666</v>
      </c>
    </row>
    <row r="1592" spans="1:5" x14ac:dyDescent="0.35">
      <c r="A1592" s="27" t="s">
        <v>48</v>
      </c>
      <c r="B1592">
        <v>2019</v>
      </c>
      <c r="C1592" s="27" t="s">
        <v>9</v>
      </c>
      <c r="D1592" s="27" t="s">
        <v>20</v>
      </c>
      <c r="E1592">
        <v>23847.343580000001</v>
      </c>
    </row>
    <row r="1593" spans="1:5" x14ac:dyDescent="0.35">
      <c r="A1593" s="27" t="s">
        <v>48</v>
      </c>
      <c r="B1593">
        <v>2019</v>
      </c>
      <c r="C1593" s="27" t="s">
        <v>10</v>
      </c>
      <c r="D1593" s="27" t="s">
        <v>12</v>
      </c>
      <c r="E1593">
        <v>84.455743615115438</v>
      </c>
    </row>
    <row r="1594" spans="1:5" x14ac:dyDescent="0.35">
      <c r="A1594" s="27" t="s">
        <v>48</v>
      </c>
      <c r="B1594">
        <v>2019</v>
      </c>
      <c r="C1594" s="27" t="s">
        <v>10</v>
      </c>
      <c r="D1594" s="27" t="s">
        <v>13</v>
      </c>
      <c r="E1594">
        <v>171070.10151377559</v>
      </c>
    </row>
    <row r="1595" spans="1:5" x14ac:dyDescent="0.35">
      <c r="A1595" s="27" t="s">
        <v>48</v>
      </c>
      <c r="B1595">
        <v>2019</v>
      </c>
      <c r="C1595" s="27" t="s">
        <v>10</v>
      </c>
      <c r="D1595" s="27" t="s">
        <v>17</v>
      </c>
      <c r="E1595">
        <v>142780.2443960839</v>
      </c>
    </row>
    <row r="1596" spans="1:5" x14ac:dyDescent="0.35">
      <c r="A1596" s="27" t="s">
        <v>48</v>
      </c>
      <c r="B1596">
        <v>2019</v>
      </c>
      <c r="C1596" s="27" t="s">
        <v>10</v>
      </c>
      <c r="D1596" s="27" t="s">
        <v>20</v>
      </c>
      <c r="E1596">
        <v>51545.469259999998</v>
      </c>
    </row>
    <row r="1597" spans="1:5" x14ac:dyDescent="0.35">
      <c r="A1597" s="27" t="s">
        <v>48</v>
      </c>
      <c r="B1597">
        <v>2019</v>
      </c>
      <c r="C1597" s="27" t="s">
        <v>11</v>
      </c>
      <c r="D1597" s="27" t="s">
        <v>12</v>
      </c>
      <c r="E1597">
        <v>10.447984548952611</v>
      </c>
    </row>
    <row r="1598" spans="1:5" x14ac:dyDescent="0.35">
      <c r="A1598" s="27" t="s">
        <v>49</v>
      </c>
      <c r="B1598">
        <v>2018</v>
      </c>
      <c r="C1598" s="27" t="s">
        <v>5</v>
      </c>
      <c r="D1598" s="27" t="s">
        <v>12</v>
      </c>
      <c r="E1598">
        <v>0</v>
      </c>
    </row>
    <row r="1599" spans="1:5" x14ac:dyDescent="0.35">
      <c r="A1599" s="27" t="s">
        <v>49</v>
      </c>
      <c r="B1599">
        <v>2018</v>
      </c>
      <c r="C1599" s="27" t="s">
        <v>5</v>
      </c>
      <c r="D1599" s="27" t="s">
        <v>13</v>
      </c>
      <c r="E1599">
        <v>403.65916382355033</v>
      </c>
    </row>
    <row r="1600" spans="1:5" x14ac:dyDescent="0.35">
      <c r="A1600" s="27" t="s">
        <v>49</v>
      </c>
      <c r="B1600">
        <v>2018</v>
      </c>
      <c r="C1600" s="27" t="s">
        <v>5</v>
      </c>
      <c r="D1600" s="27" t="s">
        <v>15</v>
      </c>
      <c r="E1600">
        <v>138594.19350000002</v>
      </c>
    </row>
    <row r="1601" spans="1:5" x14ac:dyDescent="0.35">
      <c r="A1601" s="27" t="s">
        <v>49</v>
      </c>
      <c r="B1601">
        <v>2018</v>
      </c>
      <c r="C1601" s="27" t="s">
        <v>5</v>
      </c>
      <c r="D1601" s="27" t="s">
        <v>16</v>
      </c>
      <c r="E1601">
        <v>906.75788657036151</v>
      </c>
    </row>
    <row r="1602" spans="1:5" x14ac:dyDescent="0.35">
      <c r="A1602" s="27" t="s">
        <v>49</v>
      </c>
      <c r="B1602">
        <v>2018</v>
      </c>
      <c r="C1602" s="27" t="s">
        <v>5</v>
      </c>
      <c r="D1602" s="27" t="s">
        <v>17</v>
      </c>
      <c r="E1602">
        <v>449.56887103610779</v>
      </c>
    </row>
    <row r="1603" spans="1:5" x14ac:dyDescent="0.35">
      <c r="A1603" s="27" t="s">
        <v>49</v>
      </c>
      <c r="B1603">
        <v>2018</v>
      </c>
      <c r="C1603" s="27" t="s">
        <v>5</v>
      </c>
      <c r="D1603" s="27" t="s">
        <v>20</v>
      </c>
      <c r="E1603">
        <v>158168.46100000001</v>
      </c>
    </row>
    <row r="1604" spans="1:5" x14ac:dyDescent="0.35">
      <c r="A1604" s="27" t="s">
        <v>49</v>
      </c>
      <c r="B1604">
        <v>2018</v>
      </c>
      <c r="C1604" s="27" t="s">
        <v>6</v>
      </c>
      <c r="D1604" s="27" t="s">
        <v>12</v>
      </c>
      <c r="E1604">
        <v>5.1666334650503791E-2</v>
      </c>
    </row>
    <row r="1605" spans="1:5" x14ac:dyDescent="0.35">
      <c r="A1605" s="27" t="s">
        <v>49</v>
      </c>
      <c r="B1605">
        <v>2018</v>
      </c>
      <c r="C1605" s="27" t="s">
        <v>6</v>
      </c>
      <c r="D1605" s="27" t="s">
        <v>13</v>
      </c>
      <c r="E1605">
        <v>42.085975767177075</v>
      </c>
    </row>
    <row r="1606" spans="1:5" x14ac:dyDescent="0.35">
      <c r="A1606" s="27" t="s">
        <v>49</v>
      </c>
      <c r="B1606">
        <v>2018</v>
      </c>
      <c r="C1606" s="27" t="s">
        <v>6</v>
      </c>
      <c r="D1606" s="27" t="s">
        <v>16</v>
      </c>
      <c r="E1606">
        <v>56.30810758627257</v>
      </c>
    </row>
    <row r="1607" spans="1:5" x14ac:dyDescent="0.35">
      <c r="A1607" s="27" t="s">
        <v>49</v>
      </c>
      <c r="B1607">
        <v>2018</v>
      </c>
      <c r="C1607" s="27" t="s">
        <v>6</v>
      </c>
      <c r="D1607" s="27" t="s">
        <v>17</v>
      </c>
      <c r="E1607">
        <v>43.450905286234189</v>
      </c>
    </row>
    <row r="1608" spans="1:5" x14ac:dyDescent="0.35">
      <c r="A1608" s="27" t="s">
        <v>49</v>
      </c>
      <c r="B1608">
        <v>2018</v>
      </c>
      <c r="C1608" s="27" t="s">
        <v>7</v>
      </c>
      <c r="D1608" s="27" t="s">
        <v>12</v>
      </c>
      <c r="E1608">
        <v>759.60364071999902</v>
      </c>
    </row>
    <row r="1609" spans="1:5" x14ac:dyDescent="0.35">
      <c r="A1609" s="27" t="s">
        <v>49</v>
      </c>
      <c r="B1609">
        <v>2018</v>
      </c>
      <c r="C1609" s="27" t="s">
        <v>7</v>
      </c>
      <c r="D1609" s="27" t="s">
        <v>13</v>
      </c>
      <c r="E1609">
        <v>155.09314325061152</v>
      </c>
    </row>
    <row r="1610" spans="1:5" x14ac:dyDescent="0.35">
      <c r="A1610" s="27" t="s">
        <v>49</v>
      </c>
      <c r="B1610">
        <v>2018</v>
      </c>
      <c r="C1610" s="27" t="s">
        <v>7</v>
      </c>
      <c r="D1610" s="27" t="s">
        <v>14</v>
      </c>
      <c r="E1610">
        <v>14098.220000000003</v>
      </c>
    </row>
    <row r="1611" spans="1:5" x14ac:dyDescent="0.35">
      <c r="A1611" s="27" t="s">
        <v>49</v>
      </c>
      <c r="B1611">
        <v>2018</v>
      </c>
      <c r="C1611" s="27" t="s">
        <v>7</v>
      </c>
      <c r="D1611" s="27" t="s">
        <v>15</v>
      </c>
      <c r="E1611">
        <v>193942.41138000001</v>
      </c>
    </row>
    <row r="1612" spans="1:5" x14ac:dyDescent="0.35">
      <c r="A1612" s="27" t="s">
        <v>49</v>
      </c>
      <c r="B1612">
        <v>2018</v>
      </c>
      <c r="C1612" s="27" t="s">
        <v>7</v>
      </c>
      <c r="D1612" s="27" t="s">
        <v>16</v>
      </c>
      <c r="E1612">
        <v>2407.4271940088961</v>
      </c>
    </row>
    <row r="1613" spans="1:5" x14ac:dyDescent="0.35">
      <c r="A1613" s="27" t="s">
        <v>49</v>
      </c>
      <c r="B1613">
        <v>2018</v>
      </c>
      <c r="C1613" s="27" t="s">
        <v>7</v>
      </c>
      <c r="D1613" s="27" t="s">
        <v>17</v>
      </c>
      <c r="E1613">
        <v>119.7558824377104</v>
      </c>
    </row>
    <row r="1614" spans="1:5" x14ac:dyDescent="0.35">
      <c r="A1614" s="27" t="s">
        <v>49</v>
      </c>
      <c r="B1614">
        <v>2018</v>
      </c>
      <c r="C1614" s="27" t="s">
        <v>7</v>
      </c>
      <c r="D1614" s="27" t="s">
        <v>18</v>
      </c>
      <c r="E1614">
        <v>0</v>
      </c>
    </row>
    <row r="1615" spans="1:5" x14ac:dyDescent="0.35">
      <c r="A1615" s="27" t="s">
        <v>49</v>
      </c>
      <c r="B1615">
        <v>2018</v>
      </c>
      <c r="C1615" s="27" t="s">
        <v>7</v>
      </c>
      <c r="D1615" s="27" t="s">
        <v>19</v>
      </c>
      <c r="E1615">
        <v>30316.089999999997</v>
      </c>
    </row>
    <row r="1616" spans="1:5" x14ac:dyDescent="0.35">
      <c r="A1616" s="27" t="s">
        <v>49</v>
      </c>
      <c r="B1616">
        <v>2018</v>
      </c>
      <c r="C1616" s="27" t="s">
        <v>7</v>
      </c>
      <c r="D1616" s="27" t="s">
        <v>20</v>
      </c>
      <c r="E1616">
        <v>138594.19350000002</v>
      </c>
    </row>
    <row r="1617" spans="1:5" x14ac:dyDescent="0.35">
      <c r="A1617" s="27" t="s">
        <v>49</v>
      </c>
      <c r="B1617">
        <v>2018</v>
      </c>
      <c r="C1617" s="27" t="s">
        <v>8</v>
      </c>
      <c r="D1617" s="27" t="s">
        <v>13</v>
      </c>
      <c r="E1617">
        <v>0</v>
      </c>
    </row>
    <row r="1618" spans="1:5" x14ac:dyDescent="0.35">
      <c r="A1618" s="27" t="s">
        <v>49</v>
      </c>
      <c r="B1618">
        <v>2018</v>
      </c>
      <c r="C1618" s="27" t="s">
        <v>9</v>
      </c>
      <c r="D1618" s="27" t="s">
        <v>12</v>
      </c>
      <c r="E1618">
        <v>0.67074533395747271</v>
      </c>
    </row>
    <row r="1619" spans="1:5" x14ac:dyDescent="0.35">
      <c r="A1619" s="27" t="s">
        <v>49</v>
      </c>
      <c r="B1619">
        <v>2018</v>
      </c>
      <c r="C1619" s="27" t="s">
        <v>9</v>
      </c>
      <c r="D1619" s="27" t="s">
        <v>13</v>
      </c>
      <c r="E1619">
        <v>0</v>
      </c>
    </row>
    <row r="1620" spans="1:5" x14ac:dyDescent="0.35">
      <c r="A1620" s="27" t="s">
        <v>49</v>
      </c>
      <c r="B1620">
        <v>2018</v>
      </c>
      <c r="C1620" s="27" t="s">
        <v>9</v>
      </c>
      <c r="D1620" s="27" t="s">
        <v>15</v>
      </c>
      <c r="E1620">
        <v>11191.85932</v>
      </c>
    </row>
    <row r="1621" spans="1:5" x14ac:dyDescent="0.35">
      <c r="A1621" s="27" t="s">
        <v>49</v>
      </c>
      <c r="B1621">
        <v>2018</v>
      </c>
      <c r="C1621" s="27" t="s">
        <v>9</v>
      </c>
      <c r="D1621" s="27" t="s">
        <v>16</v>
      </c>
      <c r="E1621">
        <v>1978.554908208456</v>
      </c>
    </row>
    <row r="1622" spans="1:5" x14ac:dyDescent="0.35">
      <c r="A1622" s="27" t="s">
        <v>49</v>
      </c>
      <c r="B1622">
        <v>2018</v>
      </c>
      <c r="C1622" s="27" t="s">
        <v>9</v>
      </c>
      <c r="D1622" s="27" t="s">
        <v>20</v>
      </c>
      <c r="E1622">
        <v>10072.673390000002</v>
      </c>
    </row>
    <row r="1623" spans="1:5" x14ac:dyDescent="0.35">
      <c r="A1623" s="27" t="s">
        <v>49</v>
      </c>
      <c r="B1623">
        <v>2018</v>
      </c>
      <c r="C1623" s="27" t="s">
        <v>10</v>
      </c>
      <c r="D1623" s="27" t="s">
        <v>12</v>
      </c>
      <c r="E1623">
        <v>95.934649473382336</v>
      </c>
    </row>
    <row r="1624" spans="1:5" x14ac:dyDescent="0.35">
      <c r="A1624" s="27" t="s">
        <v>49</v>
      </c>
      <c r="B1624">
        <v>2018</v>
      </c>
      <c r="C1624" s="27" t="s">
        <v>10</v>
      </c>
      <c r="D1624" s="27" t="s">
        <v>13</v>
      </c>
      <c r="E1624">
        <v>53162.231717158662</v>
      </c>
    </row>
    <row r="1625" spans="1:5" x14ac:dyDescent="0.35">
      <c r="A1625" s="27" t="s">
        <v>49</v>
      </c>
      <c r="B1625">
        <v>2018</v>
      </c>
      <c r="C1625" s="27" t="s">
        <v>10</v>
      </c>
      <c r="D1625" s="27" t="s">
        <v>17</v>
      </c>
      <c r="E1625">
        <v>42405.624341239949</v>
      </c>
    </row>
    <row r="1626" spans="1:5" x14ac:dyDescent="0.35">
      <c r="A1626" s="27" t="s">
        <v>49</v>
      </c>
      <c r="B1626">
        <v>2018</v>
      </c>
      <c r="C1626" s="27" t="s">
        <v>10</v>
      </c>
      <c r="D1626" s="27" t="s">
        <v>20</v>
      </c>
      <c r="E1626">
        <v>36893.136310000002</v>
      </c>
    </row>
    <row r="1627" spans="1:5" x14ac:dyDescent="0.35">
      <c r="A1627" s="27" t="s">
        <v>49</v>
      </c>
      <c r="B1627">
        <v>2018</v>
      </c>
      <c r="C1627" s="27" t="s">
        <v>11</v>
      </c>
      <c r="D1627" s="27" t="s">
        <v>12</v>
      </c>
      <c r="E1627">
        <v>1912.3328780990112</v>
      </c>
    </row>
    <row r="1628" spans="1:5" x14ac:dyDescent="0.35">
      <c r="A1628" s="27" t="s">
        <v>49</v>
      </c>
      <c r="B1628">
        <v>2019</v>
      </c>
      <c r="C1628" s="27" t="s">
        <v>5</v>
      </c>
      <c r="D1628" s="27" t="s">
        <v>12</v>
      </c>
      <c r="E1628">
        <v>0</v>
      </c>
    </row>
    <row r="1629" spans="1:5" x14ac:dyDescent="0.35">
      <c r="A1629" s="27" t="s">
        <v>49</v>
      </c>
      <c r="B1629">
        <v>2019</v>
      </c>
      <c r="C1629" s="27" t="s">
        <v>5</v>
      </c>
      <c r="D1629" s="27" t="s">
        <v>13</v>
      </c>
      <c r="E1629">
        <v>430.14084009980502</v>
      </c>
    </row>
    <row r="1630" spans="1:5" x14ac:dyDescent="0.35">
      <c r="A1630" s="27" t="s">
        <v>49</v>
      </c>
      <c r="B1630">
        <v>2019</v>
      </c>
      <c r="C1630" s="27" t="s">
        <v>5</v>
      </c>
      <c r="D1630" s="27" t="s">
        <v>15</v>
      </c>
      <c r="E1630">
        <v>172951.15908000001</v>
      </c>
    </row>
    <row r="1631" spans="1:5" x14ac:dyDescent="0.35">
      <c r="A1631" s="27" t="s">
        <v>49</v>
      </c>
      <c r="B1631">
        <v>2019</v>
      </c>
      <c r="C1631" s="27" t="s">
        <v>5</v>
      </c>
      <c r="D1631" s="27" t="s">
        <v>16</v>
      </c>
      <c r="E1631">
        <v>983.13354102956748</v>
      </c>
    </row>
    <row r="1632" spans="1:5" x14ac:dyDescent="0.35">
      <c r="A1632" s="27" t="s">
        <v>49</v>
      </c>
      <c r="B1632">
        <v>2019</v>
      </c>
      <c r="C1632" s="27" t="s">
        <v>5</v>
      </c>
      <c r="D1632" s="27" t="s">
        <v>17</v>
      </c>
      <c r="E1632">
        <v>455.22757962976243</v>
      </c>
    </row>
    <row r="1633" spans="1:5" x14ac:dyDescent="0.35">
      <c r="A1633" s="27" t="s">
        <v>49</v>
      </c>
      <c r="B1633">
        <v>2019</v>
      </c>
      <c r="C1633" s="27" t="s">
        <v>5</v>
      </c>
      <c r="D1633" s="27" t="s">
        <v>20</v>
      </c>
      <c r="E1633">
        <v>187876.69968000002</v>
      </c>
    </row>
    <row r="1634" spans="1:5" x14ac:dyDescent="0.35">
      <c r="A1634" s="27" t="s">
        <v>49</v>
      </c>
      <c r="B1634">
        <v>2019</v>
      </c>
      <c r="C1634" s="27" t="s">
        <v>6</v>
      </c>
      <c r="D1634" s="27" t="s">
        <v>12</v>
      </c>
      <c r="E1634">
        <v>4.4030637955546945E-2</v>
      </c>
    </row>
    <row r="1635" spans="1:5" x14ac:dyDescent="0.35">
      <c r="A1635" s="27" t="s">
        <v>49</v>
      </c>
      <c r="B1635">
        <v>2019</v>
      </c>
      <c r="C1635" s="27" t="s">
        <v>6</v>
      </c>
      <c r="D1635" s="27" t="s">
        <v>13</v>
      </c>
      <c r="E1635">
        <v>49.125375164600598</v>
      </c>
    </row>
    <row r="1636" spans="1:5" x14ac:dyDescent="0.35">
      <c r="A1636" s="27" t="s">
        <v>49</v>
      </c>
      <c r="B1636">
        <v>2019</v>
      </c>
      <c r="C1636" s="27" t="s">
        <v>6</v>
      </c>
      <c r="D1636" s="27" t="s">
        <v>16</v>
      </c>
      <c r="E1636">
        <v>56.996749198839318</v>
      </c>
    </row>
    <row r="1637" spans="1:5" x14ac:dyDescent="0.35">
      <c r="A1637" s="27" t="s">
        <v>49</v>
      </c>
      <c r="B1637">
        <v>2019</v>
      </c>
      <c r="C1637" s="27" t="s">
        <v>6</v>
      </c>
      <c r="D1637" s="27" t="s">
        <v>17</v>
      </c>
      <c r="E1637">
        <v>43.132999516315429</v>
      </c>
    </row>
    <row r="1638" spans="1:5" x14ac:dyDescent="0.35">
      <c r="A1638" s="27" t="s">
        <v>49</v>
      </c>
      <c r="B1638">
        <v>2019</v>
      </c>
      <c r="C1638" s="27" t="s">
        <v>7</v>
      </c>
      <c r="D1638" s="27" t="s">
        <v>12</v>
      </c>
      <c r="E1638">
        <v>724.24063455566397</v>
      </c>
    </row>
    <row r="1639" spans="1:5" x14ac:dyDescent="0.35">
      <c r="A1639" s="27" t="s">
        <v>49</v>
      </c>
      <c r="B1639">
        <v>2019</v>
      </c>
      <c r="C1639" s="27" t="s">
        <v>7</v>
      </c>
      <c r="D1639" s="27" t="s">
        <v>13</v>
      </c>
      <c r="E1639">
        <v>199.49910736219164</v>
      </c>
    </row>
    <row r="1640" spans="1:5" x14ac:dyDescent="0.35">
      <c r="A1640" s="27" t="s">
        <v>49</v>
      </c>
      <c r="B1640">
        <v>2019</v>
      </c>
      <c r="C1640" s="27" t="s">
        <v>7</v>
      </c>
      <c r="D1640" s="27" t="s">
        <v>14</v>
      </c>
      <c r="E1640">
        <v>22226.220509156898</v>
      </c>
    </row>
    <row r="1641" spans="1:5" x14ac:dyDescent="0.35">
      <c r="A1641" s="27" t="s">
        <v>49</v>
      </c>
      <c r="B1641">
        <v>2019</v>
      </c>
      <c r="C1641" s="27" t="s">
        <v>7</v>
      </c>
      <c r="D1641" s="27" t="s">
        <v>15</v>
      </c>
      <c r="E1641">
        <v>215327.70303</v>
      </c>
    </row>
    <row r="1642" spans="1:5" x14ac:dyDescent="0.35">
      <c r="A1642" s="27" t="s">
        <v>49</v>
      </c>
      <c r="B1642">
        <v>2019</v>
      </c>
      <c r="C1642" s="27" t="s">
        <v>7</v>
      </c>
      <c r="D1642" s="27" t="s">
        <v>16</v>
      </c>
      <c r="E1642">
        <v>2179.5915816814004</v>
      </c>
    </row>
    <row r="1643" spans="1:5" x14ac:dyDescent="0.35">
      <c r="A1643" s="27" t="s">
        <v>49</v>
      </c>
      <c r="B1643">
        <v>2019</v>
      </c>
      <c r="C1643" s="27" t="s">
        <v>7</v>
      </c>
      <c r="D1643" s="27" t="s">
        <v>17</v>
      </c>
      <c r="E1643">
        <v>127.76874276422699</v>
      </c>
    </row>
    <row r="1644" spans="1:5" x14ac:dyDescent="0.35">
      <c r="A1644" s="27" t="s">
        <v>49</v>
      </c>
      <c r="B1644">
        <v>2019</v>
      </c>
      <c r="C1644" s="27" t="s">
        <v>7</v>
      </c>
      <c r="D1644" s="27" t="s">
        <v>18</v>
      </c>
      <c r="E1644">
        <v>0</v>
      </c>
    </row>
    <row r="1645" spans="1:5" x14ac:dyDescent="0.35">
      <c r="A1645" s="27" t="s">
        <v>49</v>
      </c>
      <c r="B1645">
        <v>2019</v>
      </c>
      <c r="C1645" s="27" t="s">
        <v>7</v>
      </c>
      <c r="D1645" s="27" t="s">
        <v>19</v>
      </c>
      <c r="E1645">
        <v>36602.807617526691</v>
      </c>
    </row>
    <row r="1646" spans="1:5" x14ac:dyDescent="0.35">
      <c r="A1646" s="27" t="s">
        <v>49</v>
      </c>
      <c r="B1646">
        <v>2019</v>
      </c>
      <c r="C1646" s="27" t="s">
        <v>7</v>
      </c>
      <c r="D1646" s="27" t="s">
        <v>20</v>
      </c>
      <c r="E1646">
        <v>172951.15908000001</v>
      </c>
    </row>
    <row r="1647" spans="1:5" x14ac:dyDescent="0.35">
      <c r="A1647" s="27" t="s">
        <v>49</v>
      </c>
      <c r="B1647">
        <v>2019</v>
      </c>
      <c r="C1647" s="27" t="s">
        <v>8</v>
      </c>
      <c r="D1647" s="27" t="s">
        <v>13</v>
      </c>
      <c r="E1647">
        <v>0</v>
      </c>
    </row>
    <row r="1648" spans="1:5" x14ac:dyDescent="0.35">
      <c r="A1648" s="27" t="s">
        <v>49</v>
      </c>
      <c r="B1648">
        <v>2019</v>
      </c>
      <c r="C1648" s="27" t="s">
        <v>9</v>
      </c>
      <c r="D1648" s="27" t="s">
        <v>12</v>
      </c>
      <c r="E1648">
        <v>0.57159245026710659</v>
      </c>
    </row>
    <row r="1649" spans="1:5" x14ac:dyDescent="0.35">
      <c r="A1649" s="27" t="s">
        <v>49</v>
      </c>
      <c r="B1649">
        <v>2019</v>
      </c>
      <c r="C1649" s="27" t="s">
        <v>9</v>
      </c>
      <c r="D1649" s="27" t="s">
        <v>13</v>
      </c>
      <c r="E1649">
        <v>0</v>
      </c>
    </row>
    <row r="1650" spans="1:5" x14ac:dyDescent="0.35">
      <c r="A1650" s="27" t="s">
        <v>49</v>
      </c>
      <c r="B1650">
        <v>2019</v>
      </c>
      <c r="C1650" s="27" t="s">
        <v>9</v>
      </c>
      <c r="D1650" s="27" t="s">
        <v>15</v>
      </c>
      <c r="E1650">
        <v>8917.5178099999976</v>
      </c>
    </row>
    <row r="1651" spans="1:5" x14ac:dyDescent="0.35">
      <c r="A1651" s="27" t="s">
        <v>49</v>
      </c>
      <c r="B1651">
        <v>2019</v>
      </c>
      <c r="C1651" s="27" t="s">
        <v>9</v>
      </c>
      <c r="D1651" s="27" t="s">
        <v>16</v>
      </c>
      <c r="E1651">
        <v>2020.8218487621152</v>
      </c>
    </row>
    <row r="1652" spans="1:5" x14ac:dyDescent="0.35">
      <c r="A1652" s="27" t="s">
        <v>49</v>
      </c>
      <c r="B1652">
        <v>2019</v>
      </c>
      <c r="C1652" s="27" t="s">
        <v>9</v>
      </c>
      <c r="D1652" s="27" t="s">
        <v>20</v>
      </c>
      <c r="E1652">
        <v>8025.7660299999989</v>
      </c>
    </row>
    <row r="1653" spans="1:5" x14ac:dyDescent="0.35">
      <c r="A1653" s="27" t="s">
        <v>49</v>
      </c>
      <c r="B1653">
        <v>2019</v>
      </c>
      <c r="C1653" s="27" t="s">
        <v>10</v>
      </c>
      <c r="D1653" s="27" t="s">
        <v>12</v>
      </c>
      <c r="E1653">
        <v>76.153865678207183</v>
      </c>
    </row>
    <row r="1654" spans="1:5" x14ac:dyDescent="0.35">
      <c r="A1654" s="27" t="s">
        <v>49</v>
      </c>
      <c r="B1654">
        <v>2019</v>
      </c>
      <c r="C1654" s="27" t="s">
        <v>10</v>
      </c>
      <c r="D1654" s="27" t="s">
        <v>13</v>
      </c>
      <c r="E1654">
        <v>65813.886317930825</v>
      </c>
    </row>
    <row r="1655" spans="1:5" x14ac:dyDescent="0.35">
      <c r="A1655" s="27" t="s">
        <v>49</v>
      </c>
      <c r="B1655">
        <v>2019</v>
      </c>
      <c r="C1655" s="27" t="s">
        <v>10</v>
      </c>
      <c r="D1655" s="27" t="s">
        <v>17</v>
      </c>
      <c r="E1655">
        <v>43904.16716351483</v>
      </c>
    </row>
    <row r="1656" spans="1:5" x14ac:dyDescent="0.35">
      <c r="A1656" s="27" t="s">
        <v>49</v>
      </c>
      <c r="B1656">
        <v>2019</v>
      </c>
      <c r="C1656" s="27" t="s">
        <v>10</v>
      </c>
      <c r="D1656" s="27" t="s">
        <v>20</v>
      </c>
      <c r="E1656">
        <v>28342.755140000001</v>
      </c>
    </row>
    <row r="1657" spans="1:5" x14ac:dyDescent="0.35">
      <c r="A1657" s="27" t="s">
        <v>49</v>
      </c>
      <c r="B1657">
        <v>2019</v>
      </c>
      <c r="C1657" s="27" t="s">
        <v>11</v>
      </c>
      <c r="D1657" s="27" t="s">
        <v>12</v>
      </c>
      <c r="E1657">
        <v>1822.4790595488382</v>
      </c>
    </row>
    <row r="1658" spans="1:5" x14ac:dyDescent="0.35">
      <c r="A1658" s="27" t="s">
        <v>50</v>
      </c>
      <c r="B1658">
        <v>2018</v>
      </c>
      <c r="C1658" s="27" t="s">
        <v>5</v>
      </c>
      <c r="D1658" s="27" t="s">
        <v>12</v>
      </c>
      <c r="E1658">
        <v>0</v>
      </c>
    </row>
    <row r="1659" spans="1:5" x14ac:dyDescent="0.35">
      <c r="A1659" s="27" t="s">
        <v>50</v>
      </c>
      <c r="B1659">
        <v>2018</v>
      </c>
      <c r="C1659" s="27" t="s">
        <v>5</v>
      </c>
      <c r="D1659" s="27" t="s">
        <v>13</v>
      </c>
      <c r="E1659">
        <v>2419.6581523303716</v>
      </c>
    </row>
    <row r="1660" spans="1:5" x14ac:dyDescent="0.35">
      <c r="A1660" s="27" t="s">
        <v>50</v>
      </c>
      <c r="B1660">
        <v>2018</v>
      </c>
      <c r="C1660" s="27" t="s">
        <v>5</v>
      </c>
      <c r="D1660" s="27" t="s">
        <v>15</v>
      </c>
      <c r="E1660">
        <v>126195.34714999999</v>
      </c>
    </row>
    <row r="1661" spans="1:5" x14ac:dyDescent="0.35">
      <c r="A1661" s="27" t="s">
        <v>50</v>
      </c>
      <c r="B1661">
        <v>2018</v>
      </c>
      <c r="C1661" s="27" t="s">
        <v>5</v>
      </c>
      <c r="D1661" s="27" t="s">
        <v>16</v>
      </c>
      <c r="E1661">
        <v>933.64140668550863</v>
      </c>
    </row>
    <row r="1662" spans="1:5" x14ac:dyDescent="0.35">
      <c r="A1662" s="27" t="s">
        <v>50</v>
      </c>
      <c r="B1662">
        <v>2018</v>
      </c>
      <c r="C1662" s="27" t="s">
        <v>5</v>
      </c>
      <c r="D1662" s="27" t="s">
        <v>17</v>
      </c>
      <c r="E1662">
        <v>2028.6191905590879</v>
      </c>
    </row>
    <row r="1663" spans="1:5" x14ac:dyDescent="0.35">
      <c r="A1663" s="27" t="s">
        <v>50</v>
      </c>
      <c r="B1663">
        <v>2018</v>
      </c>
      <c r="C1663" s="27" t="s">
        <v>5</v>
      </c>
      <c r="D1663" s="27" t="s">
        <v>20</v>
      </c>
      <c r="E1663">
        <v>124871.815</v>
      </c>
    </row>
    <row r="1664" spans="1:5" x14ac:dyDescent="0.35">
      <c r="A1664" s="27" t="s">
        <v>50</v>
      </c>
      <c r="B1664">
        <v>2018</v>
      </c>
      <c r="C1664" s="27" t="s">
        <v>6</v>
      </c>
      <c r="D1664" s="27" t="s">
        <v>12</v>
      </c>
      <c r="E1664">
        <v>986.54606954934491</v>
      </c>
    </row>
    <row r="1665" spans="1:5" x14ac:dyDescent="0.35">
      <c r="A1665" s="27" t="s">
        <v>50</v>
      </c>
      <c r="B1665">
        <v>2018</v>
      </c>
      <c r="C1665" s="27" t="s">
        <v>6</v>
      </c>
      <c r="D1665" s="27" t="s">
        <v>13</v>
      </c>
      <c r="E1665">
        <v>55.405446416556032</v>
      </c>
    </row>
    <row r="1666" spans="1:5" x14ac:dyDescent="0.35">
      <c r="A1666" s="27" t="s">
        <v>50</v>
      </c>
      <c r="B1666">
        <v>2018</v>
      </c>
      <c r="C1666" s="27" t="s">
        <v>6</v>
      </c>
      <c r="D1666" s="27" t="s">
        <v>16</v>
      </c>
      <c r="E1666">
        <v>1760.7265903095843</v>
      </c>
    </row>
    <row r="1667" spans="1:5" x14ac:dyDescent="0.35">
      <c r="A1667" s="27" t="s">
        <v>50</v>
      </c>
      <c r="B1667">
        <v>2018</v>
      </c>
      <c r="C1667" s="27" t="s">
        <v>6</v>
      </c>
      <c r="D1667" s="27" t="s">
        <v>17</v>
      </c>
      <c r="E1667">
        <v>48.371454370233842</v>
      </c>
    </row>
    <row r="1668" spans="1:5" x14ac:dyDescent="0.35">
      <c r="A1668" s="27" t="s">
        <v>50</v>
      </c>
      <c r="B1668">
        <v>2018</v>
      </c>
      <c r="C1668" s="27" t="s">
        <v>7</v>
      </c>
      <c r="D1668" s="27" t="s">
        <v>12</v>
      </c>
      <c r="E1668">
        <v>2439.4027241896192</v>
      </c>
    </row>
    <row r="1669" spans="1:5" x14ac:dyDescent="0.35">
      <c r="A1669" s="27" t="s">
        <v>50</v>
      </c>
      <c r="B1669">
        <v>2018</v>
      </c>
      <c r="C1669" s="27" t="s">
        <v>7</v>
      </c>
      <c r="D1669" s="27" t="s">
        <v>13</v>
      </c>
      <c r="E1669">
        <v>458.56517425700116</v>
      </c>
    </row>
    <row r="1670" spans="1:5" x14ac:dyDescent="0.35">
      <c r="A1670" s="27" t="s">
        <v>50</v>
      </c>
      <c r="B1670">
        <v>2018</v>
      </c>
      <c r="C1670" s="27" t="s">
        <v>7</v>
      </c>
      <c r="D1670" s="27" t="s">
        <v>14</v>
      </c>
      <c r="E1670">
        <v>413</v>
      </c>
    </row>
    <row r="1671" spans="1:5" x14ac:dyDescent="0.35">
      <c r="A1671" s="27" t="s">
        <v>50</v>
      </c>
      <c r="B1671">
        <v>2018</v>
      </c>
      <c r="C1671" s="27" t="s">
        <v>7</v>
      </c>
      <c r="D1671" s="27" t="s">
        <v>15</v>
      </c>
      <c r="E1671">
        <v>186176.27477999998</v>
      </c>
    </row>
    <row r="1672" spans="1:5" x14ac:dyDescent="0.35">
      <c r="A1672" s="27" t="s">
        <v>50</v>
      </c>
      <c r="B1672">
        <v>2018</v>
      </c>
      <c r="C1672" s="27" t="s">
        <v>7</v>
      </c>
      <c r="D1672" s="27" t="s">
        <v>16</v>
      </c>
      <c r="E1672">
        <v>4759.1101624088651</v>
      </c>
    </row>
    <row r="1673" spans="1:5" x14ac:dyDescent="0.35">
      <c r="A1673" s="27" t="s">
        <v>50</v>
      </c>
      <c r="B1673">
        <v>2018</v>
      </c>
      <c r="C1673" s="27" t="s">
        <v>7</v>
      </c>
      <c r="D1673" s="27" t="s">
        <v>17</v>
      </c>
      <c r="E1673">
        <v>374.33061124627324</v>
      </c>
    </row>
    <row r="1674" spans="1:5" x14ac:dyDescent="0.35">
      <c r="A1674" s="27" t="s">
        <v>50</v>
      </c>
      <c r="B1674">
        <v>2018</v>
      </c>
      <c r="C1674" s="27" t="s">
        <v>7</v>
      </c>
      <c r="D1674" s="27" t="s">
        <v>18</v>
      </c>
      <c r="E1674">
        <v>14856.000000000002</v>
      </c>
    </row>
    <row r="1675" spans="1:5" x14ac:dyDescent="0.35">
      <c r="A1675" s="27" t="s">
        <v>50</v>
      </c>
      <c r="B1675">
        <v>2018</v>
      </c>
      <c r="C1675" s="27" t="s">
        <v>7</v>
      </c>
      <c r="D1675" s="27" t="s">
        <v>19</v>
      </c>
      <c r="E1675">
        <v>83.600000000000023</v>
      </c>
    </row>
    <row r="1676" spans="1:5" x14ac:dyDescent="0.35">
      <c r="A1676" s="27" t="s">
        <v>50</v>
      </c>
      <c r="B1676">
        <v>2018</v>
      </c>
      <c r="C1676" s="27" t="s">
        <v>7</v>
      </c>
      <c r="D1676" s="27" t="s">
        <v>20</v>
      </c>
      <c r="E1676">
        <v>126195.34714999999</v>
      </c>
    </row>
    <row r="1677" spans="1:5" x14ac:dyDescent="0.35">
      <c r="A1677" s="27" t="s">
        <v>50</v>
      </c>
      <c r="B1677">
        <v>2018</v>
      </c>
      <c r="C1677" s="27" t="s">
        <v>8</v>
      </c>
      <c r="D1677" s="27" t="s">
        <v>13</v>
      </c>
      <c r="E1677">
        <v>6805.1567350060423</v>
      </c>
    </row>
    <row r="1678" spans="1:5" x14ac:dyDescent="0.35">
      <c r="A1678" s="27" t="s">
        <v>50</v>
      </c>
      <c r="B1678">
        <v>2018</v>
      </c>
      <c r="C1678" s="27" t="s">
        <v>9</v>
      </c>
      <c r="D1678" s="27" t="s">
        <v>12</v>
      </c>
      <c r="E1678">
        <v>6.3087884864744979</v>
      </c>
    </row>
    <row r="1679" spans="1:5" x14ac:dyDescent="0.35">
      <c r="A1679" s="27" t="s">
        <v>50</v>
      </c>
      <c r="B1679">
        <v>2018</v>
      </c>
      <c r="C1679" s="27" t="s">
        <v>9</v>
      </c>
      <c r="D1679" s="27" t="s">
        <v>13</v>
      </c>
      <c r="E1679">
        <v>0</v>
      </c>
    </row>
    <row r="1680" spans="1:5" x14ac:dyDescent="0.35">
      <c r="A1680" s="27" t="s">
        <v>50</v>
      </c>
      <c r="B1680">
        <v>2018</v>
      </c>
      <c r="C1680" s="27" t="s">
        <v>9</v>
      </c>
      <c r="D1680" s="27" t="s">
        <v>15</v>
      </c>
      <c r="E1680">
        <v>24535.248460000003</v>
      </c>
    </row>
    <row r="1681" spans="1:5" x14ac:dyDescent="0.35">
      <c r="A1681" s="27" t="s">
        <v>50</v>
      </c>
      <c r="B1681">
        <v>2018</v>
      </c>
      <c r="C1681" s="27" t="s">
        <v>9</v>
      </c>
      <c r="D1681" s="27" t="s">
        <v>16</v>
      </c>
      <c r="E1681">
        <v>673.75953445130585</v>
      </c>
    </row>
    <row r="1682" spans="1:5" x14ac:dyDescent="0.35">
      <c r="A1682" s="27" t="s">
        <v>50</v>
      </c>
      <c r="B1682">
        <v>2018</v>
      </c>
      <c r="C1682" s="27" t="s">
        <v>9</v>
      </c>
      <c r="D1682" s="27" t="s">
        <v>20</v>
      </c>
      <c r="E1682">
        <v>22081.723620000001</v>
      </c>
    </row>
    <row r="1683" spans="1:5" x14ac:dyDescent="0.35">
      <c r="A1683" s="27" t="s">
        <v>50</v>
      </c>
      <c r="B1683">
        <v>2018</v>
      </c>
      <c r="C1683" s="27" t="s">
        <v>10</v>
      </c>
      <c r="D1683" s="27" t="s">
        <v>12</v>
      </c>
      <c r="E1683">
        <v>1103.5496003996984</v>
      </c>
    </row>
    <row r="1684" spans="1:5" x14ac:dyDescent="0.35">
      <c r="A1684" s="27" t="s">
        <v>50</v>
      </c>
      <c r="B1684">
        <v>2018</v>
      </c>
      <c r="C1684" s="27" t="s">
        <v>10</v>
      </c>
      <c r="D1684" s="27" t="s">
        <v>13</v>
      </c>
      <c r="E1684">
        <v>156804.41449199003</v>
      </c>
    </row>
    <row r="1685" spans="1:5" x14ac:dyDescent="0.35">
      <c r="A1685" s="27" t="s">
        <v>50</v>
      </c>
      <c r="B1685">
        <v>2018</v>
      </c>
      <c r="C1685" s="27" t="s">
        <v>10</v>
      </c>
      <c r="D1685" s="27" t="s">
        <v>17</v>
      </c>
      <c r="E1685">
        <v>123782.87874382439</v>
      </c>
    </row>
    <row r="1686" spans="1:5" x14ac:dyDescent="0.35">
      <c r="A1686" s="27" t="s">
        <v>50</v>
      </c>
      <c r="B1686">
        <v>2018</v>
      </c>
      <c r="C1686" s="27" t="s">
        <v>10</v>
      </c>
      <c r="D1686" s="27" t="s">
        <v>20</v>
      </c>
      <c r="E1686">
        <v>63757.984619999988</v>
      </c>
    </row>
    <row r="1687" spans="1:5" x14ac:dyDescent="0.35">
      <c r="A1687" s="27" t="s">
        <v>50</v>
      </c>
      <c r="B1687">
        <v>2018</v>
      </c>
      <c r="C1687" s="27" t="s">
        <v>11</v>
      </c>
      <c r="D1687" s="27" t="s">
        <v>12</v>
      </c>
      <c r="E1687">
        <v>9.214204359933543</v>
      </c>
    </row>
    <row r="1688" spans="1:5" x14ac:dyDescent="0.35">
      <c r="A1688" s="27" t="s">
        <v>50</v>
      </c>
      <c r="B1688">
        <v>2019</v>
      </c>
      <c r="C1688" s="27" t="s">
        <v>5</v>
      </c>
      <c r="D1688" s="27" t="s">
        <v>12</v>
      </c>
      <c r="E1688">
        <v>0</v>
      </c>
    </row>
    <row r="1689" spans="1:5" x14ac:dyDescent="0.35">
      <c r="A1689" s="27" t="s">
        <v>50</v>
      </c>
      <c r="B1689">
        <v>2019</v>
      </c>
      <c r="C1689" s="27" t="s">
        <v>5</v>
      </c>
      <c r="D1689" s="27" t="s">
        <v>13</v>
      </c>
      <c r="E1689">
        <v>1780.7177055183679</v>
      </c>
    </row>
    <row r="1690" spans="1:5" x14ac:dyDescent="0.35">
      <c r="A1690" s="27" t="s">
        <v>50</v>
      </c>
      <c r="B1690">
        <v>2019</v>
      </c>
      <c r="C1690" s="27" t="s">
        <v>5</v>
      </c>
      <c r="D1690" s="27" t="s">
        <v>15</v>
      </c>
      <c r="E1690">
        <v>113660.45102000001</v>
      </c>
    </row>
    <row r="1691" spans="1:5" x14ac:dyDescent="0.35">
      <c r="A1691" s="27" t="s">
        <v>50</v>
      </c>
      <c r="B1691">
        <v>2019</v>
      </c>
      <c r="C1691" s="27" t="s">
        <v>5</v>
      </c>
      <c r="D1691" s="27" t="s">
        <v>16</v>
      </c>
      <c r="E1691">
        <v>972.85760236978274</v>
      </c>
    </row>
    <row r="1692" spans="1:5" x14ac:dyDescent="0.35">
      <c r="A1692" s="27" t="s">
        <v>50</v>
      </c>
      <c r="B1692">
        <v>2019</v>
      </c>
      <c r="C1692" s="27" t="s">
        <v>5</v>
      </c>
      <c r="D1692" s="27" t="s">
        <v>17</v>
      </c>
      <c r="E1692">
        <v>1541.9384651744476</v>
      </c>
    </row>
    <row r="1693" spans="1:5" x14ac:dyDescent="0.35">
      <c r="A1693" s="27" t="s">
        <v>50</v>
      </c>
      <c r="B1693">
        <v>2019</v>
      </c>
      <c r="C1693" s="27" t="s">
        <v>5</v>
      </c>
      <c r="D1693" s="27" t="s">
        <v>20</v>
      </c>
      <c r="E1693">
        <v>113234.91785000001</v>
      </c>
    </row>
    <row r="1694" spans="1:5" x14ac:dyDescent="0.35">
      <c r="A1694" s="27" t="s">
        <v>50</v>
      </c>
      <c r="B1694">
        <v>2019</v>
      </c>
      <c r="C1694" s="27" t="s">
        <v>6</v>
      </c>
      <c r="D1694" s="27" t="s">
        <v>12</v>
      </c>
      <c r="E1694">
        <v>81.135597062664374</v>
      </c>
    </row>
    <row r="1695" spans="1:5" x14ac:dyDescent="0.35">
      <c r="A1695" s="27" t="s">
        <v>50</v>
      </c>
      <c r="B1695">
        <v>2019</v>
      </c>
      <c r="C1695" s="27" t="s">
        <v>6</v>
      </c>
      <c r="D1695" s="27" t="s">
        <v>13</v>
      </c>
      <c r="E1695">
        <v>43.297796828585561</v>
      </c>
    </row>
    <row r="1696" spans="1:5" x14ac:dyDescent="0.35">
      <c r="A1696" s="27" t="s">
        <v>50</v>
      </c>
      <c r="B1696">
        <v>2019</v>
      </c>
      <c r="C1696" s="27" t="s">
        <v>6</v>
      </c>
      <c r="D1696" s="27" t="s">
        <v>16</v>
      </c>
      <c r="E1696">
        <v>88.509600776704517</v>
      </c>
    </row>
    <row r="1697" spans="1:5" x14ac:dyDescent="0.35">
      <c r="A1697" s="27" t="s">
        <v>50</v>
      </c>
      <c r="B1697">
        <v>2019</v>
      </c>
      <c r="C1697" s="27" t="s">
        <v>6</v>
      </c>
      <c r="D1697" s="27" t="s">
        <v>17</v>
      </c>
      <c r="E1697">
        <v>36.914428267636545</v>
      </c>
    </row>
    <row r="1698" spans="1:5" x14ac:dyDescent="0.35">
      <c r="A1698" s="27" t="s">
        <v>50</v>
      </c>
      <c r="B1698">
        <v>2019</v>
      </c>
      <c r="C1698" s="27" t="s">
        <v>7</v>
      </c>
      <c r="D1698" s="27" t="s">
        <v>12</v>
      </c>
      <c r="E1698">
        <v>1388.2276702448955</v>
      </c>
    </row>
    <row r="1699" spans="1:5" x14ac:dyDescent="0.35">
      <c r="A1699" s="27" t="s">
        <v>50</v>
      </c>
      <c r="B1699">
        <v>2019</v>
      </c>
      <c r="C1699" s="27" t="s">
        <v>7</v>
      </c>
      <c r="D1699" s="27" t="s">
        <v>13</v>
      </c>
      <c r="E1699">
        <v>390.00048403725822</v>
      </c>
    </row>
    <row r="1700" spans="1:5" x14ac:dyDescent="0.35">
      <c r="A1700" s="27" t="s">
        <v>50</v>
      </c>
      <c r="B1700">
        <v>2019</v>
      </c>
      <c r="C1700" s="27" t="s">
        <v>7</v>
      </c>
      <c r="D1700" s="27" t="s">
        <v>14</v>
      </c>
      <c r="E1700">
        <v>337.44</v>
      </c>
    </row>
    <row r="1701" spans="1:5" x14ac:dyDescent="0.35">
      <c r="A1701" s="27" t="s">
        <v>50</v>
      </c>
      <c r="B1701">
        <v>2019</v>
      </c>
      <c r="C1701" s="27" t="s">
        <v>7</v>
      </c>
      <c r="D1701" s="27" t="s">
        <v>15</v>
      </c>
      <c r="E1701">
        <v>164282.82987000002</v>
      </c>
    </row>
    <row r="1702" spans="1:5" x14ac:dyDescent="0.35">
      <c r="A1702" s="27" t="s">
        <v>50</v>
      </c>
      <c r="B1702">
        <v>2019</v>
      </c>
      <c r="C1702" s="27" t="s">
        <v>7</v>
      </c>
      <c r="D1702" s="27" t="s">
        <v>16</v>
      </c>
      <c r="E1702">
        <v>2690.4668198007448</v>
      </c>
    </row>
    <row r="1703" spans="1:5" x14ac:dyDescent="0.35">
      <c r="A1703" s="27" t="s">
        <v>50</v>
      </c>
      <c r="B1703">
        <v>2019</v>
      </c>
      <c r="C1703" s="27" t="s">
        <v>7</v>
      </c>
      <c r="D1703" s="27" t="s">
        <v>17</v>
      </c>
      <c r="E1703">
        <v>318.30826524682209</v>
      </c>
    </row>
    <row r="1704" spans="1:5" x14ac:dyDescent="0.35">
      <c r="A1704" s="27" t="s">
        <v>50</v>
      </c>
      <c r="B1704">
        <v>2019</v>
      </c>
      <c r="C1704" s="27" t="s">
        <v>7</v>
      </c>
      <c r="D1704" s="27" t="s">
        <v>18</v>
      </c>
      <c r="E1704">
        <v>14987</v>
      </c>
    </row>
    <row r="1705" spans="1:5" x14ac:dyDescent="0.35">
      <c r="A1705" s="27" t="s">
        <v>50</v>
      </c>
      <c r="B1705">
        <v>2019</v>
      </c>
      <c r="C1705" s="27" t="s">
        <v>7</v>
      </c>
      <c r="D1705" s="27" t="s">
        <v>19</v>
      </c>
      <c r="E1705">
        <v>52.999999999999993</v>
      </c>
    </row>
    <row r="1706" spans="1:5" x14ac:dyDescent="0.35">
      <c r="A1706" s="27" t="s">
        <v>50</v>
      </c>
      <c r="B1706">
        <v>2019</v>
      </c>
      <c r="C1706" s="27" t="s">
        <v>7</v>
      </c>
      <c r="D1706" s="27" t="s">
        <v>20</v>
      </c>
      <c r="E1706">
        <v>113660.45102000001</v>
      </c>
    </row>
    <row r="1707" spans="1:5" x14ac:dyDescent="0.35">
      <c r="A1707" s="27" t="s">
        <v>50</v>
      </c>
      <c r="B1707">
        <v>2019</v>
      </c>
      <c r="C1707" s="27" t="s">
        <v>8</v>
      </c>
      <c r="D1707" s="27" t="s">
        <v>13</v>
      </c>
      <c r="E1707">
        <v>7311.2270297599807</v>
      </c>
    </row>
    <row r="1708" spans="1:5" x14ac:dyDescent="0.35">
      <c r="A1708" s="27" t="s">
        <v>50</v>
      </c>
      <c r="B1708">
        <v>2019</v>
      </c>
      <c r="C1708" s="27" t="s">
        <v>9</v>
      </c>
      <c r="D1708" s="27" t="s">
        <v>12</v>
      </c>
      <c r="E1708">
        <v>6.715140006052092</v>
      </c>
    </row>
    <row r="1709" spans="1:5" x14ac:dyDescent="0.35">
      <c r="A1709" s="27" t="s">
        <v>50</v>
      </c>
      <c r="B1709">
        <v>2019</v>
      </c>
      <c r="C1709" s="27" t="s">
        <v>9</v>
      </c>
      <c r="D1709" s="27" t="s">
        <v>13</v>
      </c>
      <c r="E1709">
        <v>0</v>
      </c>
    </row>
    <row r="1710" spans="1:5" x14ac:dyDescent="0.35">
      <c r="A1710" s="27" t="s">
        <v>50</v>
      </c>
      <c r="B1710">
        <v>2019</v>
      </c>
      <c r="C1710" s="27" t="s">
        <v>9</v>
      </c>
      <c r="D1710" s="27" t="s">
        <v>15</v>
      </c>
      <c r="E1710">
        <v>19511.870880000002</v>
      </c>
    </row>
    <row r="1711" spans="1:5" x14ac:dyDescent="0.35">
      <c r="A1711" s="27" t="s">
        <v>50</v>
      </c>
      <c r="B1711">
        <v>2019</v>
      </c>
      <c r="C1711" s="27" t="s">
        <v>9</v>
      </c>
      <c r="D1711" s="27" t="s">
        <v>16</v>
      </c>
      <c r="E1711">
        <v>518.12547063953411</v>
      </c>
    </row>
    <row r="1712" spans="1:5" x14ac:dyDescent="0.35">
      <c r="A1712" s="27" t="s">
        <v>50</v>
      </c>
      <c r="B1712">
        <v>2019</v>
      </c>
      <c r="C1712" s="27" t="s">
        <v>9</v>
      </c>
      <c r="D1712" s="27" t="s">
        <v>20</v>
      </c>
      <c r="E1712">
        <v>17560.683800000003</v>
      </c>
    </row>
    <row r="1713" spans="1:5" x14ac:dyDescent="0.35">
      <c r="A1713" s="27" t="s">
        <v>50</v>
      </c>
      <c r="B1713">
        <v>2019</v>
      </c>
      <c r="C1713" s="27" t="s">
        <v>10</v>
      </c>
      <c r="D1713" s="27" t="s">
        <v>12</v>
      </c>
      <c r="E1713">
        <v>1331.6784389727547</v>
      </c>
    </row>
    <row r="1714" spans="1:5" x14ac:dyDescent="0.35">
      <c r="A1714" s="27" t="s">
        <v>50</v>
      </c>
      <c r="B1714">
        <v>2019</v>
      </c>
      <c r="C1714" s="27" t="s">
        <v>10</v>
      </c>
      <c r="D1714" s="27" t="s">
        <v>13</v>
      </c>
      <c r="E1714">
        <v>134628.95698385581</v>
      </c>
    </row>
    <row r="1715" spans="1:5" x14ac:dyDescent="0.35">
      <c r="A1715" s="27" t="s">
        <v>50</v>
      </c>
      <c r="B1715">
        <v>2019</v>
      </c>
      <c r="C1715" s="27" t="s">
        <v>10</v>
      </c>
      <c r="D1715" s="27" t="s">
        <v>17</v>
      </c>
      <c r="E1715">
        <v>105399.47884131108</v>
      </c>
    </row>
    <row r="1716" spans="1:5" x14ac:dyDescent="0.35">
      <c r="A1716" s="27" t="s">
        <v>50</v>
      </c>
      <c r="B1716">
        <v>2019</v>
      </c>
      <c r="C1716" s="27" t="s">
        <v>10</v>
      </c>
      <c r="D1716" s="27" t="s">
        <v>20</v>
      </c>
      <c r="E1716">
        <v>52999.099140000013</v>
      </c>
    </row>
    <row r="1717" spans="1:5" x14ac:dyDescent="0.35">
      <c r="A1717" s="27" t="s">
        <v>50</v>
      </c>
      <c r="B1717">
        <v>2019</v>
      </c>
      <c r="C1717" s="27" t="s">
        <v>11</v>
      </c>
      <c r="D1717" s="27" t="s">
        <v>12</v>
      </c>
      <c r="E1717">
        <v>9.8664322602275085</v>
      </c>
    </row>
    <row r="1718" spans="1:5" x14ac:dyDescent="0.35">
      <c r="A1718" s="27" t="s">
        <v>51</v>
      </c>
      <c r="B1718">
        <v>2018</v>
      </c>
      <c r="C1718" s="27" t="s">
        <v>5</v>
      </c>
      <c r="D1718" s="27" t="s">
        <v>12</v>
      </c>
      <c r="E1718">
        <v>0</v>
      </c>
    </row>
    <row r="1719" spans="1:5" x14ac:dyDescent="0.35">
      <c r="A1719" s="27" t="s">
        <v>51</v>
      </c>
      <c r="B1719">
        <v>2018</v>
      </c>
      <c r="C1719" s="27" t="s">
        <v>5</v>
      </c>
      <c r="D1719" s="27" t="s">
        <v>13</v>
      </c>
      <c r="E1719">
        <v>227.88328763036816</v>
      </c>
    </row>
    <row r="1720" spans="1:5" x14ac:dyDescent="0.35">
      <c r="A1720" s="27" t="s">
        <v>51</v>
      </c>
      <c r="B1720">
        <v>2018</v>
      </c>
      <c r="C1720" s="27" t="s">
        <v>5</v>
      </c>
      <c r="D1720" s="27" t="s">
        <v>15</v>
      </c>
      <c r="E1720">
        <v>158862.99951000002</v>
      </c>
    </row>
    <row r="1721" spans="1:5" x14ac:dyDescent="0.35">
      <c r="A1721" s="27" t="s">
        <v>51</v>
      </c>
      <c r="B1721">
        <v>2018</v>
      </c>
      <c r="C1721" s="27" t="s">
        <v>5</v>
      </c>
      <c r="D1721" s="27" t="s">
        <v>16</v>
      </c>
      <c r="E1721">
        <v>1665.4026198274662</v>
      </c>
    </row>
    <row r="1722" spans="1:5" x14ac:dyDescent="0.35">
      <c r="A1722" s="27" t="s">
        <v>51</v>
      </c>
      <c r="B1722">
        <v>2018</v>
      </c>
      <c r="C1722" s="27" t="s">
        <v>5</v>
      </c>
      <c r="D1722" s="27" t="s">
        <v>17</v>
      </c>
      <c r="E1722">
        <v>188.13266398191433</v>
      </c>
    </row>
    <row r="1723" spans="1:5" x14ac:dyDescent="0.35">
      <c r="A1723" s="27" t="s">
        <v>51</v>
      </c>
      <c r="B1723">
        <v>2018</v>
      </c>
      <c r="C1723" s="27" t="s">
        <v>5</v>
      </c>
      <c r="D1723" s="27" t="s">
        <v>20</v>
      </c>
      <c r="E1723">
        <v>344191.70326000004</v>
      </c>
    </row>
    <row r="1724" spans="1:5" x14ac:dyDescent="0.35">
      <c r="A1724" s="27" t="s">
        <v>51</v>
      </c>
      <c r="B1724">
        <v>2018</v>
      </c>
      <c r="C1724" s="27" t="s">
        <v>6</v>
      </c>
      <c r="D1724" s="27" t="s">
        <v>12</v>
      </c>
      <c r="E1724">
        <v>0.79013562383618463</v>
      </c>
    </row>
    <row r="1725" spans="1:5" x14ac:dyDescent="0.35">
      <c r="A1725" s="27" t="s">
        <v>51</v>
      </c>
      <c r="B1725">
        <v>2018</v>
      </c>
      <c r="C1725" s="27" t="s">
        <v>6</v>
      </c>
      <c r="D1725" s="27" t="s">
        <v>13</v>
      </c>
      <c r="E1725">
        <v>44.737915573328273</v>
      </c>
    </row>
    <row r="1726" spans="1:5" x14ac:dyDescent="0.35">
      <c r="A1726" s="27" t="s">
        <v>51</v>
      </c>
      <c r="B1726">
        <v>2018</v>
      </c>
      <c r="C1726" s="27" t="s">
        <v>6</v>
      </c>
      <c r="D1726" s="27" t="s">
        <v>16</v>
      </c>
      <c r="E1726">
        <v>170.15469127043468</v>
      </c>
    </row>
    <row r="1727" spans="1:5" x14ac:dyDescent="0.35">
      <c r="A1727" s="27" t="s">
        <v>51</v>
      </c>
      <c r="B1727">
        <v>2018</v>
      </c>
      <c r="C1727" s="27" t="s">
        <v>6</v>
      </c>
      <c r="D1727" s="27" t="s">
        <v>17</v>
      </c>
      <c r="E1727">
        <v>35.137969587856126</v>
      </c>
    </row>
    <row r="1728" spans="1:5" x14ac:dyDescent="0.35">
      <c r="A1728" s="27" t="s">
        <v>51</v>
      </c>
      <c r="B1728">
        <v>2018</v>
      </c>
      <c r="C1728" s="27" t="s">
        <v>7</v>
      </c>
      <c r="D1728" s="27" t="s">
        <v>12</v>
      </c>
      <c r="E1728">
        <v>228.03644565328611</v>
      </c>
    </row>
    <row r="1729" spans="1:5" x14ac:dyDescent="0.35">
      <c r="A1729" s="27" t="s">
        <v>51</v>
      </c>
      <c r="B1729">
        <v>2018</v>
      </c>
      <c r="C1729" s="27" t="s">
        <v>7</v>
      </c>
      <c r="D1729" s="27" t="s">
        <v>13</v>
      </c>
      <c r="E1729">
        <v>210.23978909963938</v>
      </c>
    </row>
    <row r="1730" spans="1:5" x14ac:dyDescent="0.35">
      <c r="A1730" s="27" t="s">
        <v>51</v>
      </c>
      <c r="B1730">
        <v>2018</v>
      </c>
      <c r="C1730" s="27" t="s">
        <v>7</v>
      </c>
      <c r="D1730" s="27" t="s">
        <v>14</v>
      </c>
      <c r="E1730">
        <v>149375.78000000003</v>
      </c>
    </row>
    <row r="1731" spans="1:5" x14ac:dyDescent="0.35">
      <c r="A1731" s="27" t="s">
        <v>51</v>
      </c>
      <c r="B1731">
        <v>2018</v>
      </c>
      <c r="C1731" s="27" t="s">
        <v>7</v>
      </c>
      <c r="D1731" s="27" t="s">
        <v>15</v>
      </c>
      <c r="E1731">
        <v>366367.71886999992</v>
      </c>
    </row>
    <row r="1732" spans="1:5" x14ac:dyDescent="0.35">
      <c r="A1732" s="27" t="s">
        <v>51</v>
      </c>
      <c r="B1732">
        <v>2018</v>
      </c>
      <c r="C1732" s="27" t="s">
        <v>7</v>
      </c>
      <c r="D1732" s="27" t="s">
        <v>16</v>
      </c>
      <c r="E1732">
        <v>3199.4476889020993</v>
      </c>
    </row>
    <row r="1733" spans="1:5" x14ac:dyDescent="0.35">
      <c r="A1733" s="27" t="s">
        <v>51</v>
      </c>
      <c r="B1733">
        <v>2018</v>
      </c>
      <c r="C1733" s="27" t="s">
        <v>7</v>
      </c>
      <c r="D1733" s="27" t="s">
        <v>17</v>
      </c>
      <c r="E1733">
        <v>161.91357783132591</v>
      </c>
    </row>
    <row r="1734" spans="1:5" x14ac:dyDescent="0.35">
      <c r="A1734" s="27" t="s">
        <v>51</v>
      </c>
      <c r="B1734">
        <v>2018</v>
      </c>
      <c r="C1734" s="27" t="s">
        <v>7</v>
      </c>
      <c r="D1734" s="27" t="s">
        <v>18</v>
      </c>
      <c r="E1734">
        <v>164907.76999999999</v>
      </c>
    </row>
    <row r="1735" spans="1:5" x14ac:dyDescent="0.35">
      <c r="A1735" s="27" t="s">
        <v>51</v>
      </c>
      <c r="B1735">
        <v>2018</v>
      </c>
      <c r="C1735" s="27" t="s">
        <v>7</v>
      </c>
      <c r="D1735" s="27" t="s">
        <v>20</v>
      </c>
      <c r="E1735">
        <v>158862.99951000002</v>
      </c>
    </row>
    <row r="1736" spans="1:5" x14ac:dyDescent="0.35">
      <c r="A1736" s="27" t="s">
        <v>51</v>
      </c>
      <c r="B1736">
        <v>2018</v>
      </c>
      <c r="C1736" s="27" t="s">
        <v>8</v>
      </c>
      <c r="D1736" s="27" t="s">
        <v>13</v>
      </c>
      <c r="E1736">
        <v>612.47948578028206</v>
      </c>
    </row>
    <row r="1737" spans="1:5" x14ac:dyDescent="0.35">
      <c r="A1737" s="27" t="s">
        <v>51</v>
      </c>
      <c r="B1737">
        <v>2018</v>
      </c>
      <c r="C1737" s="27" t="s">
        <v>9</v>
      </c>
      <c r="D1737" s="27" t="s">
        <v>12</v>
      </c>
      <c r="E1737">
        <v>41.770025845040628</v>
      </c>
    </row>
    <row r="1738" spans="1:5" x14ac:dyDescent="0.35">
      <c r="A1738" s="27" t="s">
        <v>51</v>
      </c>
      <c r="B1738">
        <v>2018</v>
      </c>
      <c r="C1738" s="27" t="s">
        <v>9</v>
      </c>
      <c r="D1738" s="27" t="s">
        <v>13</v>
      </c>
      <c r="E1738">
        <v>0</v>
      </c>
    </row>
    <row r="1739" spans="1:5" x14ac:dyDescent="0.35">
      <c r="A1739" s="27" t="s">
        <v>51</v>
      </c>
      <c r="B1739">
        <v>2018</v>
      </c>
      <c r="C1739" s="27" t="s">
        <v>9</v>
      </c>
      <c r="D1739" s="27" t="s">
        <v>15</v>
      </c>
      <c r="E1739">
        <v>9148.7452599999997</v>
      </c>
    </row>
    <row r="1740" spans="1:5" x14ac:dyDescent="0.35">
      <c r="A1740" s="27" t="s">
        <v>51</v>
      </c>
      <c r="B1740">
        <v>2018</v>
      </c>
      <c r="C1740" s="27" t="s">
        <v>9</v>
      </c>
      <c r="D1740" s="27" t="s">
        <v>16</v>
      </c>
      <c r="E1740">
        <v>470.01199999999983</v>
      </c>
    </row>
    <row r="1741" spans="1:5" x14ac:dyDescent="0.35">
      <c r="A1741" s="27" t="s">
        <v>51</v>
      </c>
      <c r="B1741">
        <v>2018</v>
      </c>
      <c r="C1741" s="27" t="s">
        <v>9</v>
      </c>
      <c r="D1741" s="27" t="s">
        <v>20</v>
      </c>
      <c r="E1741">
        <v>8233.8707599999998</v>
      </c>
    </row>
    <row r="1742" spans="1:5" x14ac:dyDescent="0.35">
      <c r="A1742" s="27" t="s">
        <v>51</v>
      </c>
      <c r="B1742">
        <v>2018</v>
      </c>
      <c r="C1742" s="27" t="s">
        <v>10</v>
      </c>
      <c r="D1742" s="27" t="s">
        <v>12</v>
      </c>
      <c r="E1742">
        <v>3800.1310123462431</v>
      </c>
    </row>
    <row r="1743" spans="1:5" x14ac:dyDescent="0.35">
      <c r="A1743" s="27" t="s">
        <v>51</v>
      </c>
      <c r="B1743">
        <v>2018</v>
      </c>
      <c r="C1743" s="27" t="s">
        <v>10</v>
      </c>
      <c r="D1743" s="27" t="s">
        <v>13</v>
      </c>
      <c r="E1743">
        <v>58371.099521916389</v>
      </c>
    </row>
    <row r="1744" spans="1:5" x14ac:dyDescent="0.35">
      <c r="A1744" s="27" t="s">
        <v>51</v>
      </c>
      <c r="B1744">
        <v>2018</v>
      </c>
      <c r="C1744" s="27" t="s">
        <v>10</v>
      </c>
      <c r="D1744" s="27" t="s">
        <v>17</v>
      </c>
      <c r="E1744">
        <v>43549.275788598905</v>
      </c>
    </row>
    <row r="1745" spans="1:5" x14ac:dyDescent="0.35">
      <c r="A1745" s="27" t="s">
        <v>51</v>
      </c>
      <c r="B1745">
        <v>2018</v>
      </c>
      <c r="C1745" s="27" t="s">
        <v>10</v>
      </c>
      <c r="D1745" s="27" t="s">
        <v>20</v>
      </c>
      <c r="E1745">
        <v>23090.890140000003</v>
      </c>
    </row>
    <row r="1746" spans="1:5" x14ac:dyDescent="0.35">
      <c r="A1746" s="27" t="s">
        <v>51</v>
      </c>
      <c r="B1746">
        <v>2019</v>
      </c>
      <c r="C1746" s="27" t="s">
        <v>5</v>
      </c>
      <c r="D1746" s="27" t="s">
        <v>12</v>
      </c>
      <c r="E1746">
        <v>0</v>
      </c>
    </row>
    <row r="1747" spans="1:5" x14ac:dyDescent="0.35">
      <c r="A1747" s="27" t="s">
        <v>51</v>
      </c>
      <c r="B1747">
        <v>2019</v>
      </c>
      <c r="C1747" s="27" t="s">
        <v>5</v>
      </c>
      <c r="D1747" s="27" t="s">
        <v>13</v>
      </c>
      <c r="E1747">
        <v>204.52330951441465</v>
      </c>
    </row>
    <row r="1748" spans="1:5" x14ac:dyDescent="0.35">
      <c r="A1748" s="27" t="s">
        <v>51</v>
      </c>
      <c r="B1748">
        <v>2019</v>
      </c>
      <c r="C1748" s="27" t="s">
        <v>5</v>
      </c>
      <c r="D1748" s="27" t="s">
        <v>15</v>
      </c>
      <c r="E1748">
        <v>144072.10425</v>
      </c>
    </row>
    <row r="1749" spans="1:5" x14ac:dyDescent="0.35">
      <c r="A1749" s="27" t="s">
        <v>51</v>
      </c>
      <c r="B1749">
        <v>2019</v>
      </c>
      <c r="C1749" s="27" t="s">
        <v>5</v>
      </c>
      <c r="D1749" s="27" t="s">
        <v>16</v>
      </c>
      <c r="E1749">
        <v>1337.8765541394432</v>
      </c>
    </row>
    <row r="1750" spans="1:5" x14ac:dyDescent="0.35">
      <c r="A1750" s="27" t="s">
        <v>51</v>
      </c>
      <c r="B1750">
        <v>2019</v>
      </c>
      <c r="C1750" s="27" t="s">
        <v>5</v>
      </c>
      <c r="D1750" s="27" t="s">
        <v>17</v>
      </c>
      <c r="E1750">
        <v>175.63532602655209</v>
      </c>
    </row>
    <row r="1751" spans="1:5" x14ac:dyDescent="0.35">
      <c r="A1751" s="27" t="s">
        <v>51</v>
      </c>
      <c r="B1751">
        <v>2019</v>
      </c>
      <c r="C1751" s="27" t="s">
        <v>5</v>
      </c>
      <c r="D1751" s="27" t="s">
        <v>20</v>
      </c>
      <c r="E1751">
        <v>349738.89970999997</v>
      </c>
    </row>
    <row r="1752" spans="1:5" x14ac:dyDescent="0.35">
      <c r="A1752" s="27" t="s">
        <v>51</v>
      </c>
      <c r="B1752">
        <v>2019</v>
      </c>
      <c r="C1752" s="27" t="s">
        <v>6</v>
      </c>
      <c r="D1752" s="27" t="s">
        <v>12</v>
      </c>
      <c r="E1752">
        <v>0.63042022998171554</v>
      </c>
    </row>
    <row r="1753" spans="1:5" x14ac:dyDescent="0.35">
      <c r="A1753" s="27" t="s">
        <v>51</v>
      </c>
      <c r="B1753">
        <v>2019</v>
      </c>
      <c r="C1753" s="27" t="s">
        <v>6</v>
      </c>
      <c r="D1753" s="27" t="s">
        <v>13</v>
      </c>
      <c r="E1753">
        <v>38.638741689468702</v>
      </c>
    </row>
    <row r="1754" spans="1:5" x14ac:dyDescent="0.35">
      <c r="A1754" s="27" t="s">
        <v>51</v>
      </c>
      <c r="B1754">
        <v>2019</v>
      </c>
      <c r="C1754" s="27" t="s">
        <v>6</v>
      </c>
      <c r="D1754" s="27" t="s">
        <v>16</v>
      </c>
      <c r="E1754">
        <v>136.7098148106698</v>
      </c>
    </row>
    <row r="1755" spans="1:5" x14ac:dyDescent="0.35">
      <c r="A1755" s="27" t="s">
        <v>51</v>
      </c>
      <c r="B1755">
        <v>2019</v>
      </c>
      <c r="C1755" s="27" t="s">
        <v>6</v>
      </c>
      <c r="D1755" s="27" t="s">
        <v>17</v>
      </c>
      <c r="E1755">
        <v>33.949343976838193</v>
      </c>
    </row>
    <row r="1756" spans="1:5" x14ac:dyDescent="0.35">
      <c r="A1756" s="27" t="s">
        <v>51</v>
      </c>
      <c r="B1756">
        <v>2019</v>
      </c>
      <c r="C1756" s="27" t="s">
        <v>7</v>
      </c>
      <c r="D1756" s="27" t="s">
        <v>12</v>
      </c>
      <c r="E1756">
        <v>172.04361109334886</v>
      </c>
    </row>
    <row r="1757" spans="1:5" x14ac:dyDescent="0.35">
      <c r="A1757" s="27" t="s">
        <v>51</v>
      </c>
      <c r="B1757">
        <v>2019</v>
      </c>
      <c r="C1757" s="27" t="s">
        <v>7</v>
      </c>
      <c r="D1757" s="27" t="s">
        <v>13</v>
      </c>
      <c r="E1757">
        <v>176.00373667190519</v>
      </c>
    </row>
    <row r="1758" spans="1:5" x14ac:dyDescent="0.35">
      <c r="A1758" s="27" t="s">
        <v>51</v>
      </c>
      <c r="B1758">
        <v>2019</v>
      </c>
      <c r="C1758" s="27" t="s">
        <v>7</v>
      </c>
      <c r="D1758" s="27" t="s">
        <v>14</v>
      </c>
      <c r="E1758">
        <v>144331.38</v>
      </c>
    </row>
    <row r="1759" spans="1:5" x14ac:dyDescent="0.35">
      <c r="A1759" s="27" t="s">
        <v>51</v>
      </c>
      <c r="B1759">
        <v>2019</v>
      </c>
      <c r="C1759" s="27" t="s">
        <v>7</v>
      </c>
      <c r="D1759" s="27" t="s">
        <v>15</v>
      </c>
      <c r="E1759">
        <v>366388.39892000007</v>
      </c>
    </row>
    <row r="1760" spans="1:5" x14ac:dyDescent="0.35">
      <c r="A1760" s="27" t="s">
        <v>51</v>
      </c>
      <c r="B1760">
        <v>2019</v>
      </c>
      <c r="C1760" s="27" t="s">
        <v>7</v>
      </c>
      <c r="D1760" s="27" t="s">
        <v>16</v>
      </c>
      <c r="E1760">
        <v>2518.0617704186916</v>
      </c>
    </row>
    <row r="1761" spans="1:5" x14ac:dyDescent="0.35">
      <c r="A1761" s="27" t="s">
        <v>51</v>
      </c>
      <c r="B1761">
        <v>2019</v>
      </c>
      <c r="C1761" s="27" t="s">
        <v>7</v>
      </c>
      <c r="D1761" s="27" t="s">
        <v>17</v>
      </c>
      <c r="E1761">
        <v>146.41671720203317</v>
      </c>
    </row>
    <row r="1762" spans="1:5" x14ac:dyDescent="0.35">
      <c r="A1762" s="27" t="s">
        <v>51</v>
      </c>
      <c r="B1762">
        <v>2019</v>
      </c>
      <c r="C1762" s="27" t="s">
        <v>7</v>
      </c>
      <c r="D1762" s="27" t="s">
        <v>18</v>
      </c>
      <c r="E1762">
        <v>155088.54999999999</v>
      </c>
    </row>
    <row r="1763" spans="1:5" x14ac:dyDescent="0.35">
      <c r="A1763" s="27" t="s">
        <v>51</v>
      </c>
      <c r="B1763">
        <v>2019</v>
      </c>
      <c r="C1763" s="27" t="s">
        <v>7</v>
      </c>
      <c r="D1763" s="27" t="s">
        <v>20</v>
      </c>
      <c r="E1763">
        <v>144072.10425</v>
      </c>
    </row>
    <row r="1764" spans="1:5" x14ac:dyDescent="0.35">
      <c r="A1764" s="27" t="s">
        <v>51</v>
      </c>
      <c r="B1764">
        <v>2019</v>
      </c>
      <c r="C1764" s="27" t="s">
        <v>8</v>
      </c>
      <c r="D1764" s="27" t="s">
        <v>13</v>
      </c>
      <c r="E1764">
        <v>1898.9250768771149</v>
      </c>
    </row>
    <row r="1765" spans="1:5" x14ac:dyDescent="0.35">
      <c r="A1765" s="27" t="s">
        <v>51</v>
      </c>
      <c r="B1765">
        <v>2019</v>
      </c>
      <c r="C1765" s="27" t="s">
        <v>9</v>
      </c>
      <c r="D1765" s="27" t="s">
        <v>12</v>
      </c>
      <c r="E1765">
        <v>33.324108017312597</v>
      </c>
    </row>
    <row r="1766" spans="1:5" x14ac:dyDescent="0.35">
      <c r="A1766" s="27" t="s">
        <v>51</v>
      </c>
      <c r="B1766">
        <v>2019</v>
      </c>
      <c r="C1766" s="27" t="s">
        <v>9</v>
      </c>
      <c r="D1766" s="27" t="s">
        <v>13</v>
      </c>
      <c r="E1766">
        <v>0</v>
      </c>
    </row>
    <row r="1767" spans="1:5" x14ac:dyDescent="0.35">
      <c r="A1767" s="27" t="s">
        <v>51</v>
      </c>
      <c r="B1767">
        <v>2019</v>
      </c>
      <c r="C1767" s="27" t="s">
        <v>9</v>
      </c>
      <c r="D1767" s="27" t="s">
        <v>15</v>
      </c>
      <c r="E1767">
        <v>7331.7163899999996</v>
      </c>
    </row>
    <row r="1768" spans="1:5" x14ac:dyDescent="0.35">
      <c r="A1768" s="27" t="s">
        <v>51</v>
      </c>
      <c r="B1768">
        <v>2019</v>
      </c>
      <c r="C1768" s="27" t="s">
        <v>9</v>
      </c>
      <c r="D1768" s="27" t="s">
        <v>16</v>
      </c>
      <c r="E1768">
        <v>475.41428031809119</v>
      </c>
    </row>
    <row r="1769" spans="1:5" x14ac:dyDescent="0.35">
      <c r="A1769" s="27" t="s">
        <v>51</v>
      </c>
      <c r="B1769">
        <v>2019</v>
      </c>
      <c r="C1769" s="27" t="s">
        <v>9</v>
      </c>
      <c r="D1769" s="27" t="s">
        <v>20</v>
      </c>
      <c r="E1769">
        <v>6598.5447500000009</v>
      </c>
    </row>
    <row r="1770" spans="1:5" x14ac:dyDescent="0.35">
      <c r="A1770" s="27" t="s">
        <v>51</v>
      </c>
      <c r="B1770">
        <v>2019</v>
      </c>
      <c r="C1770" s="27" t="s">
        <v>10</v>
      </c>
      <c r="D1770" s="27" t="s">
        <v>12</v>
      </c>
      <c r="E1770">
        <v>3037.3367803323254</v>
      </c>
    </row>
    <row r="1771" spans="1:5" x14ac:dyDescent="0.35">
      <c r="A1771" s="27" t="s">
        <v>51</v>
      </c>
      <c r="B1771">
        <v>2019</v>
      </c>
      <c r="C1771" s="27" t="s">
        <v>10</v>
      </c>
      <c r="D1771" s="27" t="s">
        <v>13</v>
      </c>
      <c r="E1771">
        <v>48127.109135247098</v>
      </c>
    </row>
    <row r="1772" spans="1:5" x14ac:dyDescent="0.35">
      <c r="A1772" s="27" t="s">
        <v>51</v>
      </c>
      <c r="B1772">
        <v>2019</v>
      </c>
      <c r="C1772" s="27" t="s">
        <v>10</v>
      </c>
      <c r="D1772" s="27" t="s">
        <v>17</v>
      </c>
      <c r="E1772">
        <v>39332.028612794573</v>
      </c>
    </row>
    <row r="1773" spans="1:5" x14ac:dyDescent="0.35">
      <c r="A1773" s="27" t="s">
        <v>51</v>
      </c>
      <c r="B1773">
        <v>2019</v>
      </c>
      <c r="C1773" s="27" t="s">
        <v>10</v>
      </c>
      <c r="D1773" s="27" t="s">
        <v>20</v>
      </c>
      <c r="E1773">
        <v>17382.670830000003</v>
      </c>
    </row>
    <row r="1774" spans="1:5" x14ac:dyDescent="0.35">
      <c r="A1774" s="27" t="s">
        <v>52</v>
      </c>
      <c r="B1774">
        <v>2018</v>
      </c>
      <c r="C1774" s="27" t="s">
        <v>5</v>
      </c>
      <c r="D1774" s="27" t="s">
        <v>12</v>
      </c>
      <c r="E1774">
        <v>0</v>
      </c>
    </row>
    <row r="1775" spans="1:5" x14ac:dyDescent="0.35">
      <c r="A1775" s="27" t="s">
        <v>52</v>
      </c>
      <c r="B1775">
        <v>2018</v>
      </c>
      <c r="C1775" s="27" t="s">
        <v>5</v>
      </c>
      <c r="D1775" s="27" t="s">
        <v>13</v>
      </c>
      <c r="E1775">
        <v>18113.800871595209</v>
      </c>
    </row>
    <row r="1776" spans="1:5" x14ac:dyDescent="0.35">
      <c r="A1776" s="27" t="s">
        <v>52</v>
      </c>
      <c r="B1776">
        <v>2018</v>
      </c>
      <c r="C1776" s="27" t="s">
        <v>5</v>
      </c>
      <c r="D1776" s="27" t="s">
        <v>15</v>
      </c>
      <c r="E1776">
        <v>407470.45994999999</v>
      </c>
    </row>
    <row r="1777" spans="1:5" x14ac:dyDescent="0.35">
      <c r="A1777" s="27" t="s">
        <v>52</v>
      </c>
      <c r="B1777">
        <v>2018</v>
      </c>
      <c r="C1777" s="27" t="s">
        <v>5</v>
      </c>
      <c r="D1777" s="27" t="s">
        <v>16</v>
      </c>
      <c r="E1777">
        <v>375.04343204160853</v>
      </c>
    </row>
    <row r="1778" spans="1:5" x14ac:dyDescent="0.35">
      <c r="A1778" s="27" t="s">
        <v>52</v>
      </c>
      <c r="B1778">
        <v>2018</v>
      </c>
      <c r="C1778" s="27" t="s">
        <v>5</v>
      </c>
      <c r="D1778" s="27" t="s">
        <v>17</v>
      </c>
      <c r="E1778">
        <v>15738.742330617668</v>
      </c>
    </row>
    <row r="1779" spans="1:5" x14ac:dyDescent="0.35">
      <c r="A1779" s="27" t="s">
        <v>52</v>
      </c>
      <c r="B1779">
        <v>2018</v>
      </c>
      <c r="C1779" s="27" t="s">
        <v>5</v>
      </c>
      <c r="D1779" s="27" t="s">
        <v>20</v>
      </c>
      <c r="E1779">
        <v>497245.78576000006</v>
      </c>
    </row>
    <row r="1780" spans="1:5" x14ac:dyDescent="0.35">
      <c r="A1780" s="27" t="s">
        <v>52</v>
      </c>
      <c r="B1780">
        <v>2018</v>
      </c>
      <c r="C1780" s="27" t="s">
        <v>6</v>
      </c>
      <c r="D1780" s="27" t="s">
        <v>12</v>
      </c>
      <c r="E1780">
        <v>1.0232854951931032</v>
      </c>
    </row>
    <row r="1781" spans="1:5" x14ac:dyDescent="0.35">
      <c r="A1781" s="27" t="s">
        <v>52</v>
      </c>
      <c r="B1781">
        <v>2018</v>
      </c>
      <c r="C1781" s="27" t="s">
        <v>6</v>
      </c>
      <c r="D1781" s="27" t="s">
        <v>13</v>
      </c>
      <c r="E1781">
        <v>46.12031099938266</v>
      </c>
    </row>
    <row r="1782" spans="1:5" x14ac:dyDescent="0.35">
      <c r="A1782" s="27" t="s">
        <v>52</v>
      </c>
      <c r="B1782">
        <v>2018</v>
      </c>
      <c r="C1782" s="27" t="s">
        <v>6</v>
      </c>
      <c r="D1782" s="27" t="s">
        <v>16</v>
      </c>
      <c r="E1782">
        <v>110.09985101613205</v>
      </c>
    </row>
    <row r="1783" spans="1:5" x14ac:dyDescent="0.35">
      <c r="A1783" s="27" t="s">
        <v>52</v>
      </c>
      <c r="B1783">
        <v>2018</v>
      </c>
      <c r="C1783" s="27" t="s">
        <v>6</v>
      </c>
      <c r="D1783" s="27" t="s">
        <v>17</v>
      </c>
      <c r="E1783">
        <v>41.300281359924405</v>
      </c>
    </row>
    <row r="1784" spans="1:5" x14ac:dyDescent="0.35">
      <c r="A1784" s="27" t="s">
        <v>52</v>
      </c>
      <c r="B1784">
        <v>2018</v>
      </c>
      <c r="C1784" s="27" t="s">
        <v>7</v>
      </c>
      <c r="D1784" s="27" t="s">
        <v>12</v>
      </c>
      <c r="E1784">
        <v>609.22286165102162</v>
      </c>
    </row>
    <row r="1785" spans="1:5" x14ac:dyDescent="0.35">
      <c r="A1785" s="27" t="s">
        <v>52</v>
      </c>
      <c r="B1785">
        <v>2018</v>
      </c>
      <c r="C1785" s="27" t="s">
        <v>7</v>
      </c>
      <c r="D1785" s="27" t="s">
        <v>13</v>
      </c>
      <c r="E1785">
        <v>398.6755768444396</v>
      </c>
    </row>
    <row r="1786" spans="1:5" x14ac:dyDescent="0.35">
      <c r="A1786" s="27" t="s">
        <v>52</v>
      </c>
      <c r="B1786">
        <v>2018</v>
      </c>
      <c r="C1786" s="27" t="s">
        <v>7</v>
      </c>
      <c r="D1786" s="27" t="s">
        <v>14</v>
      </c>
      <c r="E1786">
        <v>12662.000000000002</v>
      </c>
    </row>
    <row r="1787" spans="1:5" x14ac:dyDescent="0.35">
      <c r="A1787" s="27" t="s">
        <v>52</v>
      </c>
      <c r="B1787">
        <v>2018</v>
      </c>
      <c r="C1787" s="27" t="s">
        <v>7</v>
      </c>
      <c r="D1787" s="27" t="s">
        <v>15</v>
      </c>
      <c r="E1787">
        <v>642373.50816999993</v>
      </c>
    </row>
    <row r="1788" spans="1:5" x14ac:dyDescent="0.35">
      <c r="A1788" s="27" t="s">
        <v>52</v>
      </c>
      <c r="B1788">
        <v>2018</v>
      </c>
      <c r="C1788" s="27" t="s">
        <v>7</v>
      </c>
      <c r="D1788" s="27" t="s">
        <v>16</v>
      </c>
      <c r="E1788">
        <v>1457.4504373173186</v>
      </c>
    </row>
    <row r="1789" spans="1:5" x14ac:dyDescent="0.35">
      <c r="A1789" s="27" t="s">
        <v>52</v>
      </c>
      <c r="B1789">
        <v>2018</v>
      </c>
      <c r="C1789" s="27" t="s">
        <v>7</v>
      </c>
      <c r="D1789" s="27" t="s">
        <v>17</v>
      </c>
      <c r="E1789">
        <v>300.82291680817946</v>
      </c>
    </row>
    <row r="1790" spans="1:5" x14ac:dyDescent="0.35">
      <c r="A1790" s="27" t="s">
        <v>52</v>
      </c>
      <c r="B1790">
        <v>2018</v>
      </c>
      <c r="C1790" s="27" t="s">
        <v>7</v>
      </c>
      <c r="D1790" s="27" t="s">
        <v>18</v>
      </c>
      <c r="E1790">
        <v>2058</v>
      </c>
    </row>
    <row r="1791" spans="1:5" x14ac:dyDescent="0.35">
      <c r="A1791" s="27" t="s">
        <v>52</v>
      </c>
      <c r="B1791">
        <v>2018</v>
      </c>
      <c r="C1791" s="27" t="s">
        <v>7</v>
      </c>
      <c r="D1791" s="27" t="s">
        <v>19</v>
      </c>
      <c r="E1791">
        <v>161617.00000000003</v>
      </c>
    </row>
    <row r="1792" spans="1:5" x14ac:dyDescent="0.35">
      <c r="A1792" s="27" t="s">
        <v>52</v>
      </c>
      <c r="B1792">
        <v>2018</v>
      </c>
      <c r="C1792" s="27" t="s">
        <v>7</v>
      </c>
      <c r="D1792" s="27" t="s">
        <v>20</v>
      </c>
      <c r="E1792">
        <v>407470.45994999999</v>
      </c>
    </row>
    <row r="1793" spans="1:5" x14ac:dyDescent="0.35">
      <c r="A1793" s="27" t="s">
        <v>52</v>
      </c>
      <c r="B1793">
        <v>2018</v>
      </c>
      <c r="C1793" s="27" t="s">
        <v>8</v>
      </c>
      <c r="D1793" s="27" t="s">
        <v>13</v>
      </c>
      <c r="E1793">
        <v>71428.042662421212</v>
      </c>
    </row>
    <row r="1794" spans="1:5" x14ac:dyDescent="0.35">
      <c r="A1794" s="27" t="s">
        <v>52</v>
      </c>
      <c r="B1794">
        <v>2018</v>
      </c>
      <c r="C1794" s="27" t="s">
        <v>9</v>
      </c>
      <c r="D1794" s="27" t="s">
        <v>12</v>
      </c>
      <c r="E1794">
        <v>1.5184010681336009</v>
      </c>
    </row>
    <row r="1795" spans="1:5" x14ac:dyDescent="0.35">
      <c r="A1795" s="27" t="s">
        <v>52</v>
      </c>
      <c r="B1795">
        <v>2018</v>
      </c>
      <c r="C1795" s="27" t="s">
        <v>9</v>
      </c>
      <c r="D1795" s="27" t="s">
        <v>13</v>
      </c>
      <c r="E1795">
        <v>0</v>
      </c>
    </row>
    <row r="1796" spans="1:5" x14ac:dyDescent="0.35">
      <c r="A1796" s="27" t="s">
        <v>52</v>
      </c>
      <c r="B1796">
        <v>2018</v>
      </c>
      <c r="C1796" s="27" t="s">
        <v>9</v>
      </c>
      <c r="D1796" s="27" t="s">
        <v>15</v>
      </c>
      <c r="E1796">
        <v>58159.065000000002</v>
      </c>
    </row>
    <row r="1797" spans="1:5" x14ac:dyDescent="0.35">
      <c r="A1797" s="27" t="s">
        <v>52</v>
      </c>
      <c r="B1797">
        <v>2018</v>
      </c>
      <c r="C1797" s="27" t="s">
        <v>9</v>
      </c>
      <c r="D1797" s="27" t="s">
        <v>16</v>
      </c>
      <c r="E1797">
        <v>214.5039247244784</v>
      </c>
    </row>
    <row r="1798" spans="1:5" x14ac:dyDescent="0.35">
      <c r="A1798" s="27" t="s">
        <v>52</v>
      </c>
      <c r="B1798">
        <v>2018</v>
      </c>
      <c r="C1798" s="27" t="s">
        <v>9</v>
      </c>
      <c r="D1798" s="27" t="s">
        <v>20</v>
      </c>
      <c r="E1798">
        <v>52343.158510000001</v>
      </c>
    </row>
    <row r="1799" spans="1:5" x14ac:dyDescent="0.35">
      <c r="A1799" s="27" t="s">
        <v>52</v>
      </c>
      <c r="B1799">
        <v>2018</v>
      </c>
      <c r="C1799" s="27" t="s">
        <v>10</v>
      </c>
      <c r="D1799" s="27" t="s">
        <v>12</v>
      </c>
      <c r="E1799">
        <v>262.43850796666015</v>
      </c>
    </row>
    <row r="1800" spans="1:5" x14ac:dyDescent="0.35">
      <c r="A1800" s="27" t="s">
        <v>52</v>
      </c>
      <c r="B1800">
        <v>2018</v>
      </c>
      <c r="C1800" s="27" t="s">
        <v>10</v>
      </c>
      <c r="D1800" s="27" t="s">
        <v>13</v>
      </c>
      <c r="E1800">
        <v>189386.36057813975</v>
      </c>
    </row>
    <row r="1801" spans="1:5" x14ac:dyDescent="0.35">
      <c r="A1801" s="27" t="s">
        <v>52</v>
      </c>
      <c r="B1801">
        <v>2018</v>
      </c>
      <c r="C1801" s="27" t="s">
        <v>10</v>
      </c>
      <c r="D1801" s="27" t="s">
        <v>17</v>
      </c>
      <c r="E1801">
        <v>136368.13447121426</v>
      </c>
    </row>
    <row r="1802" spans="1:5" x14ac:dyDescent="0.35">
      <c r="A1802" s="27" t="s">
        <v>52</v>
      </c>
      <c r="B1802">
        <v>2018</v>
      </c>
      <c r="C1802" s="27" t="s">
        <v>10</v>
      </c>
      <c r="D1802" s="27" t="s">
        <v>20</v>
      </c>
      <c r="E1802">
        <v>150943.62891999999</v>
      </c>
    </row>
    <row r="1803" spans="1:5" x14ac:dyDescent="0.35">
      <c r="A1803" s="27" t="s">
        <v>52</v>
      </c>
      <c r="B1803">
        <v>2018</v>
      </c>
      <c r="C1803" s="27" t="s">
        <v>11</v>
      </c>
      <c r="D1803" s="27" t="s">
        <v>12</v>
      </c>
      <c r="E1803">
        <v>495.47322034616042</v>
      </c>
    </row>
    <row r="1804" spans="1:5" x14ac:dyDescent="0.35">
      <c r="A1804" s="27" t="s">
        <v>52</v>
      </c>
      <c r="B1804">
        <v>2019</v>
      </c>
      <c r="C1804" s="27" t="s">
        <v>5</v>
      </c>
      <c r="D1804" s="27" t="s">
        <v>12</v>
      </c>
      <c r="E1804">
        <v>0</v>
      </c>
    </row>
    <row r="1805" spans="1:5" x14ac:dyDescent="0.35">
      <c r="A1805" s="27" t="s">
        <v>52</v>
      </c>
      <c r="B1805">
        <v>2019</v>
      </c>
      <c r="C1805" s="27" t="s">
        <v>5</v>
      </c>
      <c r="D1805" s="27" t="s">
        <v>13</v>
      </c>
      <c r="E1805">
        <v>24746.412097632496</v>
      </c>
    </row>
    <row r="1806" spans="1:5" x14ac:dyDescent="0.35">
      <c r="A1806" s="27" t="s">
        <v>52</v>
      </c>
      <c r="B1806">
        <v>2019</v>
      </c>
      <c r="C1806" s="27" t="s">
        <v>5</v>
      </c>
      <c r="D1806" s="27" t="s">
        <v>15</v>
      </c>
      <c r="E1806">
        <v>597383.75485000003</v>
      </c>
    </row>
    <row r="1807" spans="1:5" x14ac:dyDescent="0.35">
      <c r="A1807" s="27" t="s">
        <v>52</v>
      </c>
      <c r="B1807">
        <v>2019</v>
      </c>
      <c r="C1807" s="27" t="s">
        <v>5</v>
      </c>
      <c r="D1807" s="27" t="s">
        <v>16</v>
      </c>
      <c r="E1807">
        <v>270.12026782420497</v>
      </c>
    </row>
    <row r="1808" spans="1:5" x14ac:dyDescent="0.35">
      <c r="A1808" s="27" t="s">
        <v>52</v>
      </c>
      <c r="B1808">
        <v>2019</v>
      </c>
      <c r="C1808" s="27" t="s">
        <v>5</v>
      </c>
      <c r="D1808" s="27" t="s">
        <v>17</v>
      </c>
      <c r="E1808">
        <v>18186.812454319672</v>
      </c>
    </row>
    <row r="1809" spans="1:5" x14ac:dyDescent="0.35">
      <c r="A1809" s="27" t="s">
        <v>52</v>
      </c>
      <c r="B1809">
        <v>2019</v>
      </c>
      <c r="C1809" s="27" t="s">
        <v>5</v>
      </c>
      <c r="D1809" s="27" t="s">
        <v>20</v>
      </c>
      <c r="E1809">
        <v>705977.4819400002</v>
      </c>
    </row>
    <row r="1810" spans="1:5" x14ac:dyDescent="0.35">
      <c r="A1810" s="27" t="s">
        <v>52</v>
      </c>
      <c r="B1810">
        <v>2019</v>
      </c>
      <c r="C1810" s="27" t="s">
        <v>6</v>
      </c>
      <c r="D1810" s="27" t="s">
        <v>12</v>
      </c>
      <c r="E1810">
        <v>0.63835497095576677</v>
      </c>
    </row>
    <row r="1811" spans="1:5" x14ac:dyDescent="0.35">
      <c r="A1811" s="27" t="s">
        <v>52</v>
      </c>
      <c r="B1811">
        <v>2019</v>
      </c>
      <c r="C1811" s="27" t="s">
        <v>6</v>
      </c>
      <c r="D1811" s="27" t="s">
        <v>13</v>
      </c>
      <c r="E1811">
        <v>65.329372686687449</v>
      </c>
    </row>
    <row r="1812" spans="1:5" x14ac:dyDescent="0.35">
      <c r="A1812" s="27" t="s">
        <v>52</v>
      </c>
      <c r="B1812">
        <v>2019</v>
      </c>
      <c r="C1812" s="27" t="s">
        <v>6</v>
      </c>
      <c r="D1812" s="27" t="s">
        <v>16</v>
      </c>
      <c r="E1812">
        <v>79.298002859648278</v>
      </c>
    </row>
    <row r="1813" spans="1:5" x14ac:dyDescent="0.35">
      <c r="A1813" s="27" t="s">
        <v>52</v>
      </c>
      <c r="B1813">
        <v>2019</v>
      </c>
      <c r="C1813" s="27" t="s">
        <v>6</v>
      </c>
      <c r="D1813" s="27" t="s">
        <v>17</v>
      </c>
      <c r="E1813">
        <v>45.123116518687972</v>
      </c>
    </row>
    <row r="1814" spans="1:5" x14ac:dyDescent="0.35">
      <c r="A1814" s="27" t="s">
        <v>52</v>
      </c>
      <c r="B1814">
        <v>2019</v>
      </c>
      <c r="C1814" s="27" t="s">
        <v>7</v>
      </c>
      <c r="D1814" s="27" t="s">
        <v>12</v>
      </c>
      <c r="E1814">
        <v>215.31959450445203</v>
      </c>
    </row>
    <row r="1815" spans="1:5" x14ac:dyDescent="0.35">
      <c r="A1815" s="27" t="s">
        <v>52</v>
      </c>
      <c r="B1815">
        <v>2019</v>
      </c>
      <c r="C1815" s="27" t="s">
        <v>7</v>
      </c>
      <c r="D1815" s="27" t="s">
        <v>13</v>
      </c>
      <c r="E1815">
        <v>538.15599279516664</v>
      </c>
    </row>
    <row r="1816" spans="1:5" x14ac:dyDescent="0.35">
      <c r="A1816" s="27" t="s">
        <v>52</v>
      </c>
      <c r="B1816">
        <v>2019</v>
      </c>
      <c r="C1816" s="27" t="s">
        <v>7</v>
      </c>
      <c r="D1816" s="27" t="s">
        <v>14</v>
      </c>
      <c r="E1816">
        <v>14108</v>
      </c>
    </row>
    <row r="1817" spans="1:5" x14ac:dyDescent="0.35">
      <c r="A1817" s="27" t="s">
        <v>52</v>
      </c>
      <c r="B1817">
        <v>2019</v>
      </c>
      <c r="C1817" s="27" t="s">
        <v>7</v>
      </c>
      <c r="D1817" s="27" t="s">
        <v>15</v>
      </c>
      <c r="E1817">
        <v>863359.58964000002</v>
      </c>
    </row>
    <row r="1818" spans="1:5" x14ac:dyDescent="0.35">
      <c r="A1818" s="27" t="s">
        <v>52</v>
      </c>
      <c r="B1818">
        <v>2019</v>
      </c>
      <c r="C1818" s="27" t="s">
        <v>7</v>
      </c>
      <c r="D1818" s="27" t="s">
        <v>16</v>
      </c>
      <c r="E1818">
        <v>362.20804102396608</v>
      </c>
    </row>
    <row r="1819" spans="1:5" x14ac:dyDescent="0.35">
      <c r="A1819" s="27" t="s">
        <v>52</v>
      </c>
      <c r="B1819">
        <v>2019</v>
      </c>
      <c r="C1819" s="27" t="s">
        <v>7</v>
      </c>
      <c r="D1819" s="27" t="s">
        <v>17</v>
      </c>
      <c r="E1819">
        <v>336.59813148142922</v>
      </c>
    </row>
    <row r="1820" spans="1:5" x14ac:dyDescent="0.35">
      <c r="A1820" s="27" t="s">
        <v>52</v>
      </c>
      <c r="B1820">
        <v>2019</v>
      </c>
      <c r="C1820" s="27" t="s">
        <v>7</v>
      </c>
      <c r="D1820" s="27" t="s">
        <v>18</v>
      </c>
      <c r="E1820">
        <v>2301</v>
      </c>
    </row>
    <row r="1821" spans="1:5" x14ac:dyDescent="0.35">
      <c r="A1821" s="27" t="s">
        <v>52</v>
      </c>
      <c r="B1821">
        <v>2019</v>
      </c>
      <c r="C1821" s="27" t="s">
        <v>7</v>
      </c>
      <c r="D1821" s="27" t="s">
        <v>19</v>
      </c>
      <c r="E1821">
        <v>194541.00000000003</v>
      </c>
    </row>
    <row r="1822" spans="1:5" x14ac:dyDescent="0.35">
      <c r="A1822" s="27" t="s">
        <v>52</v>
      </c>
      <c r="B1822">
        <v>2019</v>
      </c>
      <c r="C1822" s="27" t="s">
        <v>7</v>
      </c>
      <c r="D1822" s="27" t="s">
        <v>20</v>
      </c>
      <c r="E1822">
        <v>597383.75485000003</v>
      </c>
    </row>
    <row r="1823" spans="1:5" x14ac:dyDescent="0.35">
      <c r="A1823" s="27" t="s">
        <v>52</v>
      </c>
      <c r="B1823">
        <v>2019</v>
      </c>
      <c r="C1823" s="27" t="s">
        <v>8</v>
      </c>
      <c r="D1823" s="27" t="s">
        <v>13</v>
      </c>
      <c r="E1823">
        <v>84485.221994238396</v>
      </c>
    </row>
    <row r="1824" spans="1:5" x14ac:dyDescent="0.35">
      <c r="A1824" s="27" t="s">
        <v>52</v>
      </c>
      <c r="B1824">
        <v>2019</v>
      </c>
      <c r="C1824" s="27" t="s">
        <v>9</v>
      </c>
      <c r="D1824" s="27" t="s">
        <v>12</v>
      </c>
      <c r="E1824">
        <v>0.947240183561183</v>
      </c>
    </row>
    <row r="1825" spans="1:5" x14ac:dyDescent="0.35">
      <c r="A1825" s="27" t="s">
        <v>52</v>
      </c>
      <c r="B1825">
        <v>2019</v>
      </c>
      <c r="C1825" s="27" t="s">
        <v>9</v>
      </c>
      <c r="D1825" s="27" t="s">
        <v>13</v>
      </c>
      <c r="E1825">
        <v>0</v>
      </c>
    </row>
    <row r="1826" spans="1:5" x14ac:dyDescent="0.35">
      <c r="A1826" s="27" t="s">
        <v>52</v>
      </c>
      <c r="B1826">
        <v>2019</v>
      </c>
      <c r="C1826" s="27" t="s">
        <v>9</v>
      </c>
      <c r="D1826" s="27" t="s">
        <v>15</v>
      </c>
      <c r="E1826">
        <v>73241.398580000008</v>
      </c>
    </row>
    <row r="1827" spans="1:5" x14ac:dyDescent="0.35">
      <c r="A1827" s="27" t="s">
        <v>52</v>
      </c>
      <c r="B1827">
        <v>2019</v>
      </c>
      <c r="C1827" s="27" t="s">
        <v>9</v>
      </c>
      <c r="D1827" s="27" t="s">
        <v>16</v>
      </c>
      <c r="E1827">
        <v>201.74652004984682</v>
      </c>
    </row>
    <row r="1828" spans="1:5" x14ac:dyDescent="0.35">
      <c r="A1828" s="27" t="s">
        <v>52</v>
      </c>
      <c r="B1828">
        <v>2019</v>
      </c>
      <c r="C1828" s="27" t="s">
        <v>9</v>
      </c>
      <c r="D1828" s="27" t="s">
        <v>20</v>
      </c>
      <c r="E1828">
        <v>65917.258720000013</v>
      </c>
    </row>
    <row r="1829" spans="1:5" x14ac:dyDescent="0.35">
      <c r="A1829" s="27" t="s">
        <v>52</v>
      </c>
      <c r="B1829">
        <v>2019</v>
      </c>
      <c r="C1829" s="27" t="s">
        <v>10</v>
      </c>
      <c r="D1829" s="27" t="s">
        <v>12</v>
      </c>
      <c r="E1829">
        <v>194.33112597842825</v>
      </c>
    </row>
    <row r="1830" spans="1:5" x14ac:dyDescent="0.35">
      <c r="A1830" s="27" t="s">
        <v>52</v>
      </c>
      <c r="B1830">
        <v>2019</v>
      </c>
      <c r="C1830" s="27" t="s">
        <v>10</v>
      </c>
      <c r="D1830" s="27" t="s">
        <v>13</v>
      </c>
      <c r="E1830">
        <v>257578.88054264727</v>
      </c>
    </row>
    <row r="1831" spans="1:5" x14ac:dyDescent="0.35">
      <c r="A1831" s="27" t="s">
        <v>52</v>
      </c>
      <c r="B1831">
        <v>2019</v>
      </c>
      <c r="C1831" s="27" t="s">
        <v>10</v>
      </c>
      <c r="D1831" s="27" t="s">
        <v>17</v>
      </c>
      <c r="E1831">
        <v>153040.46629768022</v>
      </c>
    </row>
    <row r="1832" spans="1:5" x14ac:dyDescent="0.35">
      <c r="A1832" s="27" t="s">
        <v>52</v>
      </c>
      <c r="B1832">
        <v>2019</v>
      </c>
      <c r="C1832" s="27" t="s">
        <v>10</v>
      </c>
      <c r="D1832" s="27" t="s">
        <v>20</v>
      </c>
      <c r="E1832">
        <v>164706.24755999999</v>
      </c>
    </row>
    <row r="1833" spans="1:5" x14ac:dyDescent="0.35">
      <c r="A1833" s="27" t="s">
        <v>52</v>
      </c>
      <c r="B1833">
        <v>2019</v>
      </c>
      <c r="C1833" s="27" t="s">
        <v>11</v>
      </c>
      <c r="D1833" s="27" t="s">
        <v>12</v>
      </c>
      <c r="E1833">
        <v>293.89054331224304</v>
      </c>
    </row>
    <row r="1834" spans="1:5" x14ac:dyDescent="0.35">
      <c r="A1834" s="27" t="s">
        <v>53</v>
      </c>
      <c r="B1834">
        <v>2018</v>
      </c>
      <c r="C1834" s="27" t="s">
        <v>5</v>
      </c>
      <c r="D1834" s="27" t="s">
        <v>12</v>
      </c>
      <c r="E1834">
        <v>0</v>
      </c>
    </row>
    <row r="1835" spans="1:5" x14ac:dyDescent="0.35">
      <c r="A1835" s="27" t="s">
        <v>53</v>
      </c>
      <c r="B1835">
        <v>2018</v>
      </c>
      <c r="C1835" s="27" t="s">
        <v>5</v>
      </c>
      <c r="D1835" s="27" t="s">
        <v>13</v>
      </c>
      <c r="E1835">
        <v>35.683631638270612</v>
      </c>
    </row>
    <row r="1836" spans="1:5" x14ac:dyDescent="0.35">
      <c r="A1836" s="27" t="s">
        <v>53</v>
      </c>
      <c r="B1836">
        <v>2018</v>
      </c>
      <c r="C1836" s="27" t="s">
        <v>5</v>
      </c>
      <c r="D1836" s="27" t="s">
        <v>15</v>
      </c>
      <c r="E1836">
        <v>22945.181979999998</v>
      </c>
    </row>
    <row r="1837" spans="1:5" x14ac:dyDescent="0.35">
      <c r="A1837" s="27" t="s">
        <v>53</v>
      </c>
      <c r="B1837">
        <v>2018</v>
      </c>
      <c r="C1837" s="27" t="s">
        <v>5</v>
      </c>
      <c r="D1837" s="27" t="s">
        <v>16</v>
      </c>
      <c r="E1837">
        <v>5.6447207861446262</v>
      </c>
    </row>
    <row r="1838" spans="1:5" x14ac:dyDescent="0.35">
      <c r="A1838" s="27" t="s">
        <v>53</v>
      </c>
      <c r="B1838">
        <v>2018</v>
      </c>
      <c r="C1838" s="27" t="s">
        <v>5</v>
      </c>
      <c r="D1838" s="27" t="s">
        <v>17</v>
      </c>
      <c r="E1838">
        <v>20.515654046963004</v>
      </c>
    </row>
    <row r="1839" spans="1:5" x14ac:dyDescent="0.35">
      <c r="A1839" s="27" t="s">
        <v>53</v>
      </c>
      <c r="B1839">
        <v>2018</v>
      </c>
      <c r="C1839" s="27" t="s">
        <v>5</v>
      </c>
      <c r="D1839" s="27" t="s">
        <v>20</v>
      </c>
      <c r="E1839">
        <v>22820.588239999997</v>
      </c>
    </row>
    <row r="1840" spans="1:5" x14ac:dyDescent="0.35">
      <c r="A1840" s="27" t="s">
        <v>53</v>
      </c>
      <c r="B1840">
        <v>2018</v>
      </c>
      <c r="C1840" s="27" t="s">
        <v>6</v>
      </c>
      <c r="D1840" s="27" t="s">
        <v>12</v>
      </c>
      <c r="E1840">
        <v>1.2768118406881317E-2</v>
      </c>
    </row>
    <row r="1841" spans="1:5" x14ac:dyDescent="0.35">
      <c r="A1841" s="27" t="s">
        <v>53</v>
      </c>
      <c r="B1841">
        <v>2018</v>
      </c>
      <c r="C1841" s="27" t="s">
        <v>6</v>
      </c>
      <c r="D1841" s="27" t="s">
        <v>13</v>
      </c>
      <c r="E1841">
        <v>32.806992088130144</v>
      </c>
    </row>
    <row r="1842" spans="1:5" x14ac:dyDescent="0.35">
      <c r="A1842" s="27" t="s">
        <v>53</v>
      </c>
      <c r="B1842">
        <v>2018</v>
      </c>
      <c r="C1842" s="27" t="s">
        <v>6</v>
      </c>
      <c r="D1842" s="27" t="s">
        <v>16</v>
      </c>
      <c r="E1842">
        <v>0.27598987207471309</v>
      </c>
    </row>
    <row r="1843" spans="1:5" x14ac:dyDescent="0.35">
      <c r="A1843" s="27" t="s">
        <v>53</v>
      </c>
      <c r="B1843">
        <v>2018</v>
      </c>
      <c r="C1843" s="27" t="s">
        <v>6</v>
      </c>
      <c r="D1843" s="27" t="s">
        <v>17</v>
      </c>
      <c r="E1843">
        <v>16.644534867211377</v>
      </c>
    </row>
    <row r="1844" spans="1:5" x14ac:dyDescent="0.35">
      <c r="A1844" s="27" t="s">
        <v>53</v>
      </c>
      <c r="B1844">
        <v>2018</v>
      </c>
      <c r="C1844" s="27" t="s">
        <v>7</v>
      </c>
      <c r="D1844" s="27" t="s">
        <v>12</v>
      </c>
      <c r="E1844">
        <v>407.61015736829273</v>
      </c>
    </row>
    <row r="1845" spans="1:5" x14ac:dyDescent="0.35">
      <c r="A1845" s="27" t="s">
        <v>53</v>
      </c>
      <c r="B1845">
        <v>2018</v>
      </c>
      <c r="C1845" s="27" t="s">
        <v>7</v>
      </c>
      <c r="D1845" s="27" t="s">
        <v>13</v>
      </c>
      <c r="E1845">
        <v>102.83689120892411</v>
      </c>
    </row>
    <row r="1846" spans="1:5" x14ac:dyDescent="0.35">
      <c r="A1846" s="27" t="s">
        <v>53</v>
      </c>
      <c r="B1846">
        <v>2018</v>
      </c>
      <c r="C1846" s="27" t="s">
        <v>7</v>
      </c>
      <c r="D1846" s="27" t="s">
        <v>14</v>
      </c>
      <c r="E1846">
        <v>15900.400000000001</v>
      </c>
    </row>
    <row r="1847" spans="1:5" x14ac:dyDescent="0.35">
      <c r="A1847" s="27" t="s">
        <v>53</v>
      </c>
      <c r="B1847">
        <v>2018</v>
      </c>
      <c r="C1847" s="27" t="s">
        <v>7</v>
      </c>
      <c r="D1847" s="27" t="s">
        <v>15</v>
      </c>
      <c r="E1847">
        <v>40210.983139999997</v>
      </c>
    </row>
    <row r="1848" spans="1:5" x14ac:dyDescent="0.35">
      <c r="A1848" s="27" t="s">
        <v>53</v>
      </c>
      <c r="B1848">
        <v>2018</v>
      </c>
      <c r="C1848" s="27" t="s">
        <v>7</v>
      </c>
      <c r="D1848" s="27" t="s">
        <v>16</v>
      </c>
      <c r="E1848">
        <v>761.8592893417806</v>
      </c>
    </row>
    <row r="1849" spans="1:5" x14ac:dyDescent="0.35">
      <c r="A1849" s="27" t="s">
        <v>53</v>
      </c>
      <c r="B1849">
        <v>2018</v>
      </c>
      <c r="C1849" s="27" t="s">
        <v>7</v>
      </c>
      <c r="D1849" s="27" t="s">
        <v>17</v>
      </c>
      <c r="E1849">
        <v>54.272664857186555</v>
      </c>
    </row>
    <row r="1850" spans="1:5" x14ac:dyDescent="0.35">
      <c r="A1850" s="27" t="s">
        <v>53</v>
      </c>
      <c r="B1850">
        <v>2018</v>
      </c>
      <c r="C1850" s="27" t="s">
        <v>7</v>
      </c>
      <c r="D1850" s="27" t="s">
        <v>18</v>
      </c>
      <c r="E1850">
        <v>32297.399999999994</v>
      </c>
    </row>
    <row r="1851" spans="1:5" x14ac:dyDescent="0.35">
      <c r="A1851" s="27" t="s">
        <v>53</v>
      </c>
      <c r="B1851">
        <v>2018</v>
      </c>
      <c r="C1851" s="27" t="s">
        <v>7</v>
      </c>
      <c r="D1851" s="27" t="s">
        <v>19</v>
      </c>
      <c r="E1851">
        <v>200.69999999999996</v>
      </c>
    </row>
    <row r="1852" spans="1:5" x14ac:dyDescent="0.35">
      <c r="A1852" s="27" t="s">
        <v>53</v>
      </c>
      <c r="B1852">
        <v>2018</v>
      </c>
      <c r="C1852" s="27" t="s">
        <v>7</v>
      </c>
      <c r="D1852" s="27" t="s">
        <v>20</v>
      </c>
      <c r="E1852">
        <v>22945.181979999998</v>
      </c>
    </row>
    <row r="1853" spans="1:5" x14ac:dyDescent="0.35">
      <c r="A1853" s="27" t="s">
        <v>53</v>
      </c>
      <c r="B1853">
        <v>2018</v>
      </c>
      <c r="C1853" s="27" t="s">
        <v>8</v>
      </c>
      <c r="D1853" s="27" t="s">
        <v>13</v>
      </c>
      <c r="E1853">
        <v>1912.3965737759138</v>
      </c>
    </row>
    <row r="1854" spans="1:5" x14ac:dyDescent="0.35">
      <c r="A1854" s="27" t="s">
        <v>53</v>
      </c>
      <c r="B1854">
        <v>2018</v>
      </c>
      <c r="C1854" s="27" t="s">
        <v>9</v>
      </c>
      <c r="D1854" s="27" t="s">
        <v>12</v>
      </c>
      <c r="E1854">
        <v>7.8593601944895708</v>
      </c>
    </row>
    <row r="1855" spans="1:5" x14ac:dyDescent="0.35">
      <c r="A1855" s="27" t="s">
        <v>53</v>
      </c>
      <c r="B1855">
        <v>2018</v>
      </c>
      <c r="C1855" s="27" t="s">
        <v>9</v>
      </c>
      <c r="D1855" s="27" t="s">
        <v>13</v>
      </c>
      <c r="E1855">
        <v>0</v>
      </c>
    </row>
    <row r="1856" spans="1:5" x14ac:dyDescent="0.35">
      <c r="A1856" s="27" t="s">
        <v>53</v>
      </c>
      <c r="B1856">
        <v>2018</v>
      </c>
      <c r="C1856" s="27" t="s">
        <v>9</v>
      </c>
      <c r="D1856" s="27" t="s">
        <v>15</v>
      </c>
      <c r="E1856">
        <v>6107.6965100000007</v>
      </c>
    </row>
    <row r="1857" spans="1:5" x14ac:dyDescent="0.35">
      <c r="A1857" s="27" t="s">
        <v>53</v>
      </c>
      <c r="B1857">
        <v>2018</v>
      </c>
      <c r="C1857" s="27" t="s">
        <v>9</v>
      </c>
      <c r="D1857" s="27" t="s">
        <v>16</v>
      </c>
      <c r="E1857">
        <v>189.63000000000005</v>
      </c>
    </row>
    <row r="1858" spans="1:5" x14ac:dyDescent="0.35">
      <c r="A1858" s="27" t="s">
        <v>53</v>
      </c>
      <c r="B1858">
        <v>2018</v>
      </c>
      <c r="C1858" s="27" t="s">
        <v>9</v>
      </c>
      <c r="D1858" s="27" t="s">
        <v>20</v>
      </c>
      <c r="E1858">
        <v>5496.9268599999996</v>
      </c>
    </row>
    <row r="1859" spans="1:5" x14ac:dyDescent="0.35">
      <c r="A1859" s="27" t="s">
        <v>53</v>
      </c>
      <c r="B1859">
        <v>2018</v>
      </c>
      <c r="C1859" s="27" t="s">
        <v>10</v>
      </c>
      <c r="D1859" s="27" t="s">
        <v>12</v>
      </c>
      <c r="E1859">
        <v>333.55857049870582</v>
      </c>
    </row>
    <row r="1860" spans="1:5" x14ac:dyDescent="0.35">
      <c r="A1860" s="27" t="s">
        <v>53</v>
      </c>
      <c r="B1860">
        <v>2018</v>
      </c>
      <c r="C1860" s="27" t="s">
        <v>10</v>
      </c>
      <c r="D1860" s="27" t="s">
        <v>13</v>
      </c>
      <c r="E1860">
        <v>26107.475911288762</v>
      </c>
    </row>
    <row r="1861" spans="1:5" x14ac:dyDescent="0.35">
      <c r="A1861" s="27" t="s">
        <v>53</v>
      </c>
      <c r="B1861">
        <v>2018</v>
      </c>
      <c r="C1861" s="27" t="s">
        <v>10</v>
      </c>
      <c r="D1861" s="27" t="s">
        <v>17</v>
      </c>
      <c r="E1861">
        <v>13721.367146228637</v>
      </c>
    </row>
    <row r="1862" spans="1:5" x14ac:dyDescent="0.35">
      <c r="A1862" s="27" t="s">
        <v>53</v>
      </c>
      <c r="B1862">
        <v>2018</v>
      </c>
      <c r="C1862" s="27" t="s">
        <v>10</v>
      </c>
      <c r="D1862" s="27" t="s">
        <v>20</v>
      </c>
      <c r="E1862">
        <v>18001.164570000004</v>
      </c>
    </row>
    <row r="1863" spans="1:5" x14ac:dyDescent="0.35">
      <c r="A1863" s="27" t="s">
        <v>53</v>
      </c>
      <c r="B1863">
        <v>2018</v>
      </c>
      <c r="C1863" s="27" t="s">
        <v>11</v>
      </c>
      <c r="D1863" s="27" t="s">
        <v>12</v>
      </c>
      <c r="E1863">
        <v>10.093910541261383</v>
      </c>
    </row>
    <row r="1864" spans="1:5" x14ac:dyDescent="0.35">
      <c r="A1864" s="27" t="s">
        <v>53</v>
      </c>
      <c r="B1864">
        <v>2019</v>
      </c>
      <c r="C1864" s="27" t="s">
        <v>5</v>
      </c>
      <c r="D1864" s="27" t="s">
        <v>12</v>
      </c>
      <c r="E1864">
        <v>0</v>
      </c>
    </row>
    <row r="1865" spans="1:5" x14ac:dyDescent="0.35">
      <c r="A1865" s="27" t="s">
        <v>53</v>
      </c>
      <c r="B1865">
        <v>2019</v>
      </c>
      <c r="C1865" s="27" t="s">
        <v>5</v>
      </c>
      <c r="D1865" s="27" t="s">
        <v>13</v>
      </c>
      <c r="E1865">
        <v>34.879339295121028</v>
      </c>
    </row>
    <row r="1866" spans="1:5" x14ac:dyDescent="0.35">
      <c r="A1866" s="27" t="s">
        <v>53</v>
      </c>
      <c r="B1866">
        <v>2019</v>
      </c>
      <c r="C1866" s="27" t="s">
        <v>5</v>
      </c>
      <c r="D1866" s="27" t="s">
        <v>15</v>
      </c>
      <c r="E1866">
        <v>31158.490629999997</v>
      </c>
    </row>
    <row r="1867" spans="1:5" x14ac:dyDescent="0.35">
      <c r="A1867" s="27" t="s">
        <v>53</v>
      </c>
      <c r="B1867">
        <v>2019</v>
      </c>
      <c r="C1867" s="27" t="s">
        <v>5</v>
      </c>
      <c r="D1867" s="27" t="s">
        <v>16</v>
      </c>
      <c r="E1867">
        <v>5.6346864006402111</v>
      </c>
    </row>
    <row r="1868" spans="1:5" x14ac:dyDescent="0.35">
      <c r="A1868" s="27" t="s">
        <v>53</v>
      </c>
      <c r="B1868">
        <v>2019</v>
      </c>
      <c r="C1868" s="27" t="s">
        <v>5</v>
      </c>
      <c r="D1868" s="27" t="s">
        <v>17</v>
      </c>
      <c r="E1868">
        <v>18.732868903692534</v>
      </c>
    </row>
    <row r="1869" spans="1:5" x14ac:dyDescent="0.35">
      <c r="A1869" s="27" t="s">
        <v>53</v>
      </c>
      <c r="B1869">
        <v>2019</v>
      </c>
      <c r="C1869" s="27" t="s">
        <v>5</v>
      </c>
      <c r="D1869" s="27" t="s">
        <v>20</v>
      </c>
      <c r="E1869">
        <v>37091.16332</v>
      </c>
    </row>
    <row r="1870" spans="1:5" x14ac:dyDescent="0.35">
      <c r="A1870" s="27" t="s">
        <v>53</v>
      </c>
      <c r="B1870">
        <v>2019</v>
      </c>
      <c r="C1870" s="27" t="s">
        <v>6</v>
      </c>
      <c r="D1870" s="27" t="s">
        <v>12</v>
      </c>
      <c r="E1870">
        <v>1.2546073777656245E-2</v>
      </c>
    </row>
    <row r="1871" spans="1:5" x14ac:dyDescent="0.35">
      <c r="A1871" s="27" t="s">
        <v>53</v>
      </c>
      <c r="B1871">
        <v>2019</v>
      </c>
      <c r="C1871" s="27" t="s">
        <v>6</v>
      </c>
      <c r="D1871" s="27" t="s">
        <v>13</v>
      </c>
      <c r="E1871">
        <v>33.063690662991668</v>
      </c>
    </row>
    <row r="1872" spans="1:5" x14ac:dyDescent="0.35">
      <c r="A1872" s="27" t="s">
        <v>53</v>
      </c>
      <c r="B1872">
        <v>2019</v>
      </c>
      <c r="C1872" s="27" t="s">
        <v>6</v>
      </c>
      <c r="D1872" s="27" t="s">
        <v>16</v>
      </c>
      <c r="E1872">
        <v>0.27506018576823754</v>
      </c>
    </row>
    <row r="1873" spans="1:5" x14ac:dyDescent="0.35">
      <c r="A1873" s="27" t="s">
        <v>53</v>
      </c>
      <c r="B1873">
        <v>2019</v>
      </c>
      <c r="C1873" s="27" t="s">
        <v>6</v>
      </c>
      <c r="D1873" s="27" t="s">
        <v>17</v>
      </c>
      <c r="E1873">
        <v>15.352337216875657</v>
      </c>
    </row>
    <row r="1874" spans="1:5" x14ac:dyDescent="0.35">
      <c r="A1874" s="27" t="s">
        <v>53</v>
      </c>
      <c r="B1874">
        <v>2019</v>
      </c>
      <c r="C1874" s="27" t="s">
        <v>7</v>
      </c>
      <c r="D1874" s="27" t="s">
        <v>12</v>
      </c>
      <c r="E1874">
        <v>378.39697835615988</v>
      </c>
    </row>
    <row r="1875" spans="1:5" x14ac:dyDescent="0.35">
      <c r="A1875" s="27" t="s">
        <v>53</v>
      </c>
      <c r="B1875">
        <v>2019</v>
      </c>
      <c r="C1875" s="27" t="s">
        <v>7</v>
      </c>
      <c r="D1875" s="27" t="s">
        <v>13</v>
      </c>
      <c r="E1875">
        <v>99.097983074786313</v>
      </c>
    </row>
    <row r="1876" spans="1:5" x14ac:dyDescent="0.35">
      <c r="A1876" s="27" t="s">
        <v>53</v>
      </c>
      <c r="B1876">
        <v>2019</v>
      </c>
      <c r="C1876" s="27" t="s">
        <v>7</v>
      </c>
      <c r="D1876" s="27" t="s">
        <v>14</v>
      </c>
      <c r="E1876">
        <v>20853.253967659497</v>
      </c>
    </row>
    <row r="1877" spans="1:5" x14ac:dyDescent="0.35">
      <c r="A1877" s="27" t="s">
        <v>53</v>
      </c>
      <c r="B1877">
        <v>2019</v>
      </c>
      <c r="C1877" s="27" t="s">
        <v>7</v>
      </c>
      <c r="D1877" s="27" t="s">
        <v>15</v>
      </c>
      <c r="E1877">
        <v>55236.580400000006</v>
      </c>
    </row>
    <row r="1878" spans="1:5" x14ac:dyDescent="0.35">
      <c r="A1878" s="27" t="s">
        <v>53</v>
      </c>
      <c r="B1878">
        <v>2019</v>
      </c>
      <c r="C1878" s="27" t="s">
        <v>7</v>
      </c>
      <c r="D1878" s="27" t="s">
        <v>16</v>
      </c>
      <c r="E1878">
        <v>746.63097451380474</v>
      </c>
    </row>
    <row r="1879" spans="1:5" x14ac:dyDescent="0.35">
      <c r="A1879" s="27" t="s">
        <v>53</v>
      </c>
      <c r="B1879">
        <v>2019</v>
      </c>
      <c r="C1879" s="27" t="s">
        <v>7</v>
      </c>
      <c r="D1879" s="27" t="s">
        <v>17</v>
      </c>
      <c r="E1879">
        <v>50.004757520119554</v>
      </c>
    </row>
    <row r="1880" spans="1:5" x14ac:dyDescent="0.35">
      <c r="A1880" s="27" t="s">
        <v>53</v>
      </c>
      <c r="B1880">
        <v>2019</v>
      </c>
      <c r="C1880" s="27" t="s">
        <v>7</v>
      </c>
      <c r="D1880" s="27" t="s">
        <v>18</v>
      </c>
      <c r="E1880">
        <v>47890.515839302701</v>
      </c>
    </row>
    <row r="1881" spans="1:5" x14ac:dyDescent="0.35">
      <c r="A1881" s="27" t="s">
        <v>53</v>
      </c>
      <c r="B1881">
        <v>2019</v>
      </c>
      <c r="C1881" s="27" t="s">
        <v>7</v>
      </c>
      <c r="D1881" s="27" t="s">
        <v>19</v>
      </c>
      <c r="E1881">
        <v>2071.7565972605798</v>
      </c>
    </row>
    <row r="1882" spans="1:5" x14ac:dyDescent="0.35">
      <c r="A1882" s="27" t="s">
        <v>53</v>
      </c>
      <c r="B1882">
        <v>2019</v>
      </c>
      <c r="C1882" s="27" t="s">
        <v>7</v>
      </c>
      <c r="D1882" s="27" t="s">
        <v>20</v>
      </c>
      <c r="E1882">
        <v>31158.490629999997</v>
      </c>
    </row>
    <row r="1883" spans="1:5" x14ac:dyDescent="0.35">
      <c r="A1883" s="27" t="s">
        <v>53</v>
      </c>
      <c r="B1883">
        <v>2019</v>
      </c>
      <c r="C1883" s="27" t="s">
        <v>8</v>
      </c>
      <c r="D1883" s="27" t="s">
        <v>13</v>
      </c>
      <c r="E1883">
        <v>223.50384628286679</v>
      </c>
    </row>
    <row r="1884" spans="1:5" x14ac:dyDescent="0.35">
      <c r="A1884" s="27" t="s">
        <v>53</v>
      </c>
      <c r="B1884">
        <v>2019</v>
      </c>
      <c r="C1884" s="27" t="s">
        <v>9</v>
      </c>
      <c r="D1884" s="27" t="s">
        <v>12</v>
      </c>
      <c r="E1884">
        <v>7.7324461188978875</v>
      </c>
    </row>
    <row r="1885" spans="1:5" x14ac:dyDescent="0.35">
      <c r="A1885" s="27" t="s">
        <v>53</v>
      </c>
      <c r="B1885">
        <v>2019</v>
      </c>
      <c r="C1885" s="27" t="s">
        <v>9</v>
      </c>
      <c r="D1885" s="27" t="s">
        <v>13</v>
      </c>
      <c r="E1885">
        <v>0</v>
      </c>
    </row>
    <row r="1886" spans="1:5" x14ac:dyDescent="0.35">
      <c r="A1886" s="27" t="s">
        <v>53</v>
      </c>
      <c r="B1886">
        <v>2019</v>
      </c>
      <c r="C1886" s="27" t="s">
        <v>9</v>
      </c>
      <c r="D1886" s="27" t="s">
        <v>15</v>
      </c>
      <c r="E1886">
        <v>6277.2206200000001</v>
      </c>
    </row>
    <row r="1887" spans="1:5" x14ac:dyDescent="0.35">
      <c r="A1887" s="27" t="s">
        <v>53</v>
      </c>
      <c r="B1887">
        <v>2019</v>
      </c>
      <c r="C1887" s="27" t="s">
        <v>9</v>
      </c>
      <c r="D1887" s="27" t="s">
        <v>16</v>
      </c>
      <c r="E1887">
        <v>190.68402220113992</v>
      </c>
    </row>
    <row r="1888" spans="1:5" x14ac:dyDescent="0.35">
      <c r="A1888" s="27" t="s">
        <v>53</v>
      </c>
      <c r="B1888">
        <v>2019</v>
      </c>
      <c r="C1888" s="27" t="s">
        <v>9</v>
      </c>
      <c r="D1888" s="27" t="s">
        <v>20</v>
      </c>
      <c r="E1888">
        <v>5649.4985599999991</v>
      </c>
    </row>
    <row r="1889" spans="1:5" x14ac:dyDescent="0.35">
      <c r="A1889" s="27" t="s">
        <v>53</v>
      </c>
      <c r="B1889">
        <v>2019</v>
      </c>
      <c r="C1889" s="27" t="s">
        <v>10</v>
      </c>
      <c r="D1889" s="27" t="s">
        <v>12</v>
      </c>
      <c r="E1889">
        <v>352.46680428096448</v>
      </c>
    </row>
    <row r="1890" spans="1:5" x14ac:dyDescent="0.35">
      <c r="A1890" s="27" t="s">
        <v>53</v>
      </c>
      <c r="B1890">
        <v>2019</v>
      </c>
      <c r="C1890" s="27" t="s">
        <v>10</v>
      </c>
      <c r="D1890" s="27" t="s">
        <v>13</v>
      </c>
      <c r="E1890">
        <v>25094.155140684234</v>
      </c>
    </row>
    <row r="1891" spans="1:5" x14ac:dyDescent="0.35">
      <c r="A1891" s="27" t="s">
        <v>53</v>
      </c>
      <c r="B1891">
        <v>2019</v>
      </c>
      <c r="C1891" s="27" t="s">
        <v>10</v>
      </c>
      <c r="D1891" s="27" t="s">
        <v>17</v>
      </c>
      <c r="E1891">
        <v>12656.710036359313</v>
      </c>
    </row>
    <row r="1892" spans="1:5" x14ac:dyDescent="0.35">
      <c r="A1892" s="27" t="s">
        <v>53</v>
      </c>
      <c r="B1892">
        <v>2019</v>
      </c>
      <c r="C1892" s="27" t="s">
        <v>10</v>
      </c>
      <c r="D1892" s="27" t="s">
        <v>20</v>
      </c>
      <c r="E1892">
        <v>18773.139159999999</v>
      </c>
    </row>
    <row r="1893" spans="1:5" x14ac:dyDescent="0.35">
      <c r="A1893" s="27" t="s">
        <v>53</v>
      </c>
      <c r="B1893">
        <v>2019</v>
      </c>
      <c r="C1893" s="27" t="s">
        <v>11</v>
      </c>
      <c r="D1893" s="27" t="s">
        <v>12</v>
      </c>
      <c r="E1893">
        <v>8.8469663412430979</v>
      </c>
    </row>
    <row r="1894" spans="1:5" x14ac:dyDescent="0.35">
      <c r="A1894" s="27" t="s">
        <v>54</v>
      </c>
      <c r="B1894">
        <v>2018</v>
      </c>
      <c r="C1894" s="27" t="s">
        <v>5</v>
      </c>
      <c r="D1894" s="27" t="s">
        <v>12</v>
      </c>
      <c r="E1894">
        <v>0</v>
      </c>
    </row>
    <row r="1895" spans="1:5" x14ac:dyDescent="0.35">
      <c r="A1895" s="27" t="s">
        <v>54</v>
      </c>
      <c r="B1895">
        <v>2018</v>
      </c>
      <c r="C1895" s="27" t="s">
        <v>5</v>
      </c>
      <c r="D1895" s="27" t="s">
        <v>13</v>
      </c>
      <c r="E1895">
        <v>136.24378393320529</v>
      </c>
    </row>
    <row r="1896" spans="1:5" x14ac:dyDescent="0.35">
      <c r="A1896" s="27" t="s">
        <v>54</v>
      </c>
      <c r="B1896">
        <v>2018</v>
      </c>
      <c r="C1896" s="27" t="s">
        <v>5</v>
      </c>
      <c r="D1896" s="27" t="s">
        <v>15</v>
      </c>
      <c r="E1896">
        <v>95322.528979999988</v>
      </c>
    </row>
    <row r="1897" spans="1:5" x14ac:dyDescent="0.35">
      <c r="A1897" s="27" t="s">
        <v>54</v>
      </c>
      <c r="B1897">
        <v>2018</v>
      </c>
      <c r="C1897" s="27" t="s">
        <v>5</v>
      </c>
      <c r="D1897" s="27" t="s">
        <v>16</v>
      </c>
      <c r="E1897">
        <v>68.480865135913234</v>
      </c>
    </row>
    <row r="1898" spans="1:5" x14ac:dyDescent="0.35">
      <c r="A1898" s="27" t="s">
        <v>54</v>
      </c>
      <c r="B1898">
        <v>2018</v>
      </c>
      <c r="C1898" s="27" t="s">
        <v>5</v>
      </c>
      <c r="D1898" s="27" t="s">
        <v>17</v>
      </c>
      <c r="E1898">
        <v>106.87068199498242</v>
      </c>
    </row>
    <row r="1899" spans="1:5" x14ac:dyDescent="0.35">
      <c r="A1899" s="27" t="s">
        <v>54</v>
      </c>
      <c r="B1899">
        <v>2018</v>
      </c>
      <c r="C1899" s="27" t="s">
        <v>5</v>
      </c>
      <c r="D1899" s="27" t="s">
        <v>20</v>
      </c>
      <c r="E1899">
        <v>97510.515400000004</v>
      </c>
    </row>
    <row r="1900" spans="1:5" x14ac:dyDescent="0.35">
      <c r="A1900" s="27" t="s">
        <v>54</v>
      </c>
      <c r="B1900">
        <v>2018</v>
      </c>
      <c r="C1900" s="27" t="s">
        <v>6</v>
      </c>
      <c r="D1900" s="27" t="s">
        <v>12</v>
      </c>
      <c r="E1900">
        <v>3.8804833545742053E-2</v>
      </c>
    </row>
    <row r="1901" spans="1:5" x14ac:dyDescent="0.35">
      <c r="A1901" s="27" t="s">
        <v>54</v>
      </c>
      <c r="B1901">
        <v>2018</v>
      </c>
      <c r="C1901" s="27" t="s">
        <v>6</v>
      </c>
      <c r="D1901" s="27" t="s">
        <v>13</v>
      </c>
      <c r="E1901">
        <v>14.261578475223155</v>
      </c>
    </row>
    <row r="1902" spans="1:5" x14ac:dyDescent="0.35">
      <c r="A1902" s="27" t="s">
        <v>54</v>
      </c>
      <c r="B1902">
        <v>2018</v>
      </c>
      <c r="C1902" s="27" t="s">
        <v>6</v>
      </c>
      <c r="D1902" s="27" t="s">
        <v>16</v>
      </c>
      <c r="E1902">
        <v>2.4242389866156864</v>
      </c>
    </row>
    <row r="1903" spans="1:5" x14ac:dyDescent="0.35">
      <c r="A1903" s="27" t="s">
        <v>54</v>
      </c>
      <c r="B1903">
        <v>2018</v>
      </c>
      <c r="C1903" s="27" t="s">
        <v>6</v>
      </c>
      <c r="D1903" s="27" t="s">
        <v>17</v>
      </c>
      <c r="E1903">
        <v>11.792191713540987</v>
      </c>
    </row>
    <row r="1904" spans="1:5" x14ac:dyDescent="0.35">
      <c r="A1904" s="27" t="s">
        <v>54</v>
      </c>
      <c r="B1904">
        <v>2018</v>
      </c>
      <c r="C1904" s="27" t="s">
        <v>7</v>
      </c>
      <c r="D1904" s="27" t="s">
        <v>12</v>
      </c>
      <c r="E1904">
        <v>248.91452323676111</v>
      </c>
    </row>
    <row r="1905" spans="1:5" x14ac:dyDescent="0.35">
      <c r="A1905" s="27" t="s">
        <v>54</v>
      </c>
      <c r="B1905">
        <v>2018</v>
      </c>
      <c r="C1905" s="27" t="s">
        <v>7</v>
      </c>
      <c r="D1905" s="27" t="s">
        <v>13</v>
      </c>
      <c r="E1905">
        <v>98.284270591519402</v>
      </c>
    </row>
    <row r="1906" spans="1:5" x14ac:dyDescent="0.35">
      <c r="A1906" s="27" t="s">
        <v>54</v>
      </c>
      <c r="B1906">
        <v>2018</v>
      </c>
      <c r="C1906" s="27" t="s">
        <v>7</v>
      </c>
      <c r="D1906" s="27" t="s">
        <v>14</v>
      </c>
      <c r="E1906">
        <v>53842.999999999985</v>
      </c>
    </row>
    <row r="1907" spans="1:5" x14ac:dyDescent="0.35">
      <c r="A1907" s="27" t="s">
        <v>54</v>
      </c>
      <c r="B1907">
        <v>2018</v>
      </c>
      <c r="C1907" s="27" t="s">
        <v>7</v>
      </c>
      <c r="D1907" s="27" t="s">
        <v>15</v>
      </c>
      <c r="E1907">
        <v>110648.77584</v>
      </c>
    </row>
    <row r="1908" spans="1:5" x14ac:dyDescent="0.35">
      <c r="A1908" s="27" t="s">
        <v>54</v>
      </c>
      <c r="B1908">
        <v>2018</v>
      </c>
      <c r="C1908" s="27" t="s">
        <v>7</v>
      </c>
      <c r="D1908" s="27" t="s">
        <v>16</v>
      </c>
      <c r="E1908">
        <v>186.31208187747114</v>
      </c>
    </row>
    <row r="1909" spans="1:5" x14ac:dyDescent="0.35">
      <c r="A1909" s="27" t="s">
        <v>54</v>
      </c>
      <c r="B1909">
        <v>2018</v>
      </c>
      <c r="C1909" s="27" t="s">
        <v>7</v>
      </c>
      <c r="D1909" s="27" t="s">
        <v>17</v>
      </c>
      <c r="E1909">
        <v>78.584690808129238</v>
      </c>
    </row>
    <row r="1910" spans="1:5" x14ac:dyDescent="0.35">
      <c r="A1910" s="27" t="s">
        <v>54</v>
      </c>
      <c r="B1910">
        <v>2018</v>
      </c>
      <c r="C1910" s="27" t="s">
        <v>7</v>
      </c>
      <c r="D1910" s="27" t="s">
        <v>18</v>
      </c>
      <c r="E1910">
        <v>65103.000000000007</v>
      </c>
    </row>
    <row r="1911" spans="1:5" x14ac:dyDescent="0.35">
      <c r="A1911" s="27" t="s">
        <v>54</v>
      </c>
      <c r="B1911">
        <v>2018</v>
      </c>
      <c r="C1911" s="27" t="s">
        <v>7</v>
      </c>
      <c r="D1911" s="27" t="s">
        <v>20</v>
      </c>
      <c r="E1911">
        <v>95322.528979999988</v>
      </c>
    </row>
    <row r="1912" spans="1:5" x14ac:dyDescent="0.35">
      <c r="A1912" s="27" t="s">
        <v>54</v>
      </c>
      <c r="B1912">
        <v>2018</v>
      </c>
      <c r="C1912" s="27" t="s">
        <v>8</v>
      </c>
      <c r="D1912" s="27" t="s">
        <v>13</v>
      </c>
      <c r="E1912">
        <v>2963.6790456705585</v>
      </c>
    </row>
    <row r="1913" spans="1:5" x14ac:dyDescent="0.35">
      <c r="A1913" s="27" t="s">
        <v>54</v>
      </c>
      <c r="B1913">
        <v>2018</v>
      </c>
      <c r="C1913" s="27" t="s">
        <v>9</v>
      </c>
      <c r="D1913" s="27" t="s">
        <v>12</v>
      </c>
      <c r="E1913">
        <v>2.4404904138111707</v>
      </c>
    </row>
    <row r="1914" spans="1:5" x14ac:dyDescent="0.35">
      <c r="A1914" s="27" t="s">
        <v>54</v>
      </c>
      <c r="B1914">
        <v>2018</v>
      </c>
      <c r="C1914" s="27" t="s">
        <v>9</v>
      </c>
      <c r="D1914" s="27" t="s">
        <v>13</v>
      </c>
      <c r="E1914">
        <v>0</v>
      </c>
    </row>
    <row r="1915" spans="1:5" x14ac:dyDescent="0.35">
      <c r="A1915" s="27" t="s">
        <v>54</v>
      </c>
      <c r="B1915">
        <v>2018</v>
      </c>
      <c r="C1915" s="27" t="s">
        <v>9</v>
      </c>
      <c r="D1915" s="27" t="s">
        <v>15</v>
      </c>
      <c r="E1915">
        <v>5723.5793199999998</v>
      </c>
    </row>
    <row r="1916" spans="1:5" x14ac:dyDescent="0.35">
      <c r="A1916" s="27" t="s">
        <v>54</v>
      </c>
      <c r="B1916">
        <v>2018</v>
      </c>
      <c r="C1916" s="27" t="s">
        <v>9</v>
      </c>
      <c r="D1916" s="27" t="s">
        <v>16</v>
      </c>
      <c r="E1916">
        <v>311.30000000000007</v>
      </c>
    </row>
    <row r="1917" spans="1:5" x14ac:dyDescent="0.35">
      <c r="A1917" s="27" t="s">
        <v>54</v>
      </c>
      <c r="B1917">
        <v>2018</v>
      </c>
      <c r="C1917" s="27" t="s">
        <v>9</v>
      </c>
      <c r="D1917" s="27" t="s">
        <v>20</v>
      </c>
      <c r="E1917">
        <v>5151.221379999999</v>
      </c>
    </row>
    <row r="1918" spans="1:5" x14ac:dyDescent="0.35">
      <c r="A1918" s="27" t="s">
        <v>54</v>
      </c>
      <c r="B1918">
        <v>2018</v>
      </c>
      <c r="C1918" s="27" t="s">
        <v>10</v>
      </c>
      <c r="D1918" s="27" t="s">
        <v>12</v>
      </c>
      <c r="E1918">
        <v>117.28219319351882</v>
      </c>
    </row>
    <row r="1919" spans="1:5" x14ac:dyDescent="0.35">
      <c r="A1919" s="27" t="s">
        <v>54</v>
      </c>
      <c r="B1919">
        <v>2018</v>
      </c>
      <c r="C1919" s="27" t="s">
        <v>10</v>
      </c>
      <c r="D1919" s="27" t="s">
        <v>13</v>
      </c>
      <c r="E1919">
        <v>29769.531321329494</v>
      </c>
    </row>
    <row r="1920" spans="1:5" x14ac:dyDescent="0.35">
      <c r="A1920" s="27" t="s">
        <v>54</v>
      </c>
      <c r="B1920">
        <v>2018</v>
      </c>
      <c r="C1920" s="27" t="s">
        <v>10</v>
      </c>
      <c r="D1920" s="27" t="s">
        <v>17</v>
      </c>
      <c r="E1920">
        <v>23853.752435483348</v>
      </c>
    </row>
    <row r="1921" spans="1:5" x14ac:dyDescent="0.35">
      <c r="A1921" s="27" t="s">
        <v>54</v>
      </c>
      <c r="B1921">
        <v>2018</v>
      </c>
      <c r="C1921" s="27" t="s">
        <v>10</v>
      </c>
      <c r="D1921" s="27" t="s">
        <v>20</v>
      </c>
      <c r="E1921">
        <v>13710.618339999999</v>
      </c>
    </row>
    <row r="1922" spans="1:5" x14ac:dyDescent="0.35">
      <c r="A1922" s="27" t="s">
        <v>54</v>
      </c>
      <c r="B1922">
        <v>2019</v>
      </c>
      <c r="C1922" s="27" t="s">
        <v>5</v>
      </c>
      <c r="D1922" s="27" t="s">
        <v>12</v>
      </c>
      <c r="E1922">
        <v>0</v>
      </c>
    </row>
    <row r="1923" spans="1:5" x14ac:dyDescent="0.35">
      <c r="A1923" s="27" t="s">
        <v>54</v>
      </c>
      <c r="B1923">
        <v>2019</v>
      </c>
      <c r="C1923" s="27" t="s">
        <v>5</v>
      </c>
      <c r="D1923" s="27" t="s">
        <v>13</v>
      </c>
      <c r="E1923">
        <v>159.60673324053187</v>
      </c>
    </row>
    <row r="1924" spans="1:5" x14ac:dyDescent="0.35">
      <c r="A1924" s="27" t="s">
        <v>54</v>
      </c>
      <c r="B1924">
        <v>2019</v>
      </c>
      <c r="C1924" s="27" t="s">
        <v>5</v>
      </c>
      <c r="D1924" s="27" t="s">
        <v>15</v>
      </c>
      <c r="E1924">
        <v>120040.28789999998</v>
      </c>
    </row>
    <row r="1925" spans="1:5" x14ac:dyDescent="0.35">
      <c r="A1925" s="27" t="s">
        <v>54</v>
      </c>
      <c r="B1925">
        <v>2019</v>
      </c>
      <c r="C1925" s="27" t="s">
        <v>5</v>
      </c>
      <c r="D1925" s="27" t="s">
        <v>16</v>
      </c>
      <c r="E1925">
        <v>59.943174787354344</v>
      </c>
    </row>
    <row r="1926" spans="1:5" x14ac:dyDescent="0.35">
      <c r="A1926" s="27" t="s">
        <v>54</v>
      </c>
      <c r="B1926">
        <v>2019</v>
      </c>
      <c r="C1926" s="27" t="s">
        <v>5</v>
      </c>
      <c r="D1926" s="27" t="s">
        <v>17</v>
      </c>
      <c r="E1926">
        <v>103.15043010296704</v>
      </c>
    </row>
    <row r="1927" spans="1:5" x14ac:dyDescent="0.35">
      <c r="A1927" s="27" t="s">
        <v>54</v>
      </c>
      <c r="B1927">
        <v>2019</v>
      </c>
      <c r="C1927" s="27" t="s">
        <v>5</v>
      </c>
      <c r="D1927" s="27" t="s">
        <v>20</v>
      </c>
      <c r="E1927">
        <v>123794.59964999999</v>
      </c>
    </row>
    <row r="1928" spans="1:5" x14ac:dyDescent="0.35">
      <c r="A1928" s="27" t="s">
        <v>54</v>
      </c>
      <c r="B1928">
        <v>2019</v>
      </c>
      <c r="C1928" s="27" t="s">
        <v>6</v>
      </c>
      <c r="D1928" s="27" t="s">
        <v>12</v>
      </c>
      <c r="E1928">
        <v>3.5993811087465591E-2</v>
      </c>
    </row>
    <row r="1929" spans="1:5" x14ac:dyDescent="0.35">
      <c r="A1929" s="27" t="s">
        <v>54</v>
      </c>
      <c r="B1929">
        <v>2019</v>
      </c>
      <c r="C1929" s="27" t="s">
        <v>6</v>
      </c>
      <c r="D1929" s="27" t="s">
        <v>13</v>
      </c>
      <c r="E1929">
        <v>16.558861179858731</v>
      </c>
    </row>
    <row r="1930" spans="1:5" x14ac:dyDescent="0.35">
      <c r="A1930" s="27" t="s">
        <v>54</v>
      </c>
      <c r="B1930">
        <v>2019</v>
      </c>
      <c r="C1930" s="27" t="s">
        <v>6</v>
      </c>
      <c r="D1930" s="27" t="s">
        <v>16</v>
      </c>
      <c r="E1930">
        <v>2.1208160813661068</v>
      </c>
    </row>
    <row r="1931" spans="1:5" x14ac:dyDescent="0.35">
      <c r="A1931" s="27" t="s">
        <v>54</v>
      </c>
      <c r="B1931">
        <v>2019</v>
      </c>
      <c r="C1931" s="27" t="s">
        <v>6</v>
      </c>
      <c r="D1931" s="27" t="s">
        <v>17</v>
      </c>
      <c r="E1931">
        <v>11.025210251975931</v>
      </c>
    </row>
    <row r="1932" spans="1:5" x14ac:dyDescent="0.35">
      <c r="A1932" s="27" t="s">
        <v>54</v>
      </c>
      <c r="B1932">
        <v>2019</v>
      </c>
      <c r="C1932" s="27" t="s">
        <v>7</v>
      </c>
      <c r="D1932" s="27" t="s">
        <v>12</v>
      </c>
      <c r="E1932">
        <v>232.11004240781105</v>
      </c>
    </row>
    <row r="1933" spans="1:5" x14ac:dyDescent="0.35">
      <c r="A1933" s="27" t="s">
        <v>54</v>
      </c>
      <c r="B1933">
        <v>2019</v>
      </c>
      <c r="C1933" s="27" t="s">
        <v>7</v>
      </c>
      <c r="D1933" s="27" t="s">
        <v>13</v>
      </c>
      <c r="E1933">
        <v>123.68202404876595</v>
      </c>
    </row>
    <row r="1934" spans="1:5" x14ac:dyDescent="0.35">
      <c r="A1934" s="27" t="s">
        <v>54</v>
      </c>
      <c r="B1934">
        <v>2019</v>
      </c>
      <c r="C1934" s="27" t="s">
        <v>7</v>
      </c>
      <c r="D1934" s="27" t="s">
        <v>14</v>
      </c>
      <c r="E1934">
        <v>63799.999999999985</v>
      </c>
    </row>
    <row r="1935" spans="1:5" x14ac:dyDescent="0.35">
      <c r="A1935" s="27" t="s">
        <v>54</v>
      </c>
      <c r="B1935">
        <v>2019</v>
      </c>
      <c r="C1935" s="27" t="s">
        <v>7</v>
      </c>
      <c r="D1935" s="27" t="s">
        <v>15</v>
      </c>
      <c r="E1935">
        <v>140349.56352</v>
      </c>
    </row>
    <row r="1936" spans="1:5" x14ac:dyDescent="0.35">
      <c r="A1936" s="27" t="s">
        <v>54</v>
      </c>
      <c r="B1936">
        <v>2019</v>
      </c>
      <c r="C1936" s="27" t="s">
        <v>7</v>
      </c>
      <c r="D1936" s="27" t="s">
        <v>16</v>
      </c>
      <c r="E1936">
        <v>161.35199889803147</v>
      </c>
    </row>
    <row r="1937" spans="1:5" x14ac:dyDescent="0.35">
      <c r="A1937" s="27" t="s">
        <v>54</v>
      </c>
      <c r="B1937">
        <v>2019</v>
      </c>
      <c r="C1937" s="27" t="s">
        <v>7</v>
      </c>
      <c r="D1937" s="27" t="s">
        <v>17</v>
      </c>
      <c r="E1937">
        <v>76.330604063254043</v>
      </c>
    </row>
    <row r="1938" spans="1:5" x14ac:dyDescent="0.35">
      <c r="A1938" s="27" t="s">
        <v>54</v>
      </c>
      <c r="B1938">
        <v>2019</v>
      </c>
      <c r="C1938" s="27" t="s">
        <v>7</v>
      </c>
      <c r="D1938" s="27" t="s">
        <v>18</v>
      </c>
      <c r="E1938">
        <v>74405.000000000015</v>
      </c>
    </row>
    <row r="1939" spans="1:5" x14ac:dyDescent="0.35">
      <c r="A1939" s="27" t="s">
        <v>54</v>
      </c>
      <c r="B1939">
        <v>2019</v>
      </c>
      <c r="C1939" s="27" t="s">
        <v>7</v>
      </c>
      <c r="D1939" s="27" t="s">
        <v>20</v>
      </c>
      <c r="E1939">
        <v>120040.28789999998</v>
      </c>
    </row>
    <row r="1940" spans="1:5" x14ac:dyDescent="0.35">
      <c r="A1940" s="27" t="s">
        <v>54</v>
      </c>
      <c r="B1940">
        <v>2019</v>
      </c>
      <c r="C1940" s="27" t="s">
        <v>8</v>
      </c>
      <c r="D1940" s="27" t="s">
        <v>13</v>
      </c>
      <c r="E1940">
        <v>3487.7307835806778</v>
      </c>
    </row>
    <row r="1941" spans="1:5" x14ac:dyDescent="0.35">
      <c r="A1941" s="27" t="s">
        <v>54</v>
      </c>
      <c r="B1941">
        <v>2019</v>
      </c>
      <c r="C1941" s="27" t="s">
        <v>9</v>
      </c>
      <c r="D1941" s="27" t="s">
        <v>12</v>
      </c>
      <c r="E1941">
        <v>2.2633294485063726</v>
      </c>
    </row>
    <row r="1942" spans="1:5" x14ac:dyDescent="0.35">
      <c r="A1942" s="27" t="s">
        <v>54</v>
      </c>
      <c r="B1942">
        <v>2019</v>
      </c>
      <c r="C1942" s="27" t="s">
        <v>9</v>
      </c>
      <c r="D1942" s="27" t="s">
        <v>13</v>
      </c>
      <c r="E1942">
        <v>0</v>
      </c>
    </row>
    <row r="1943" spans="1:5" x14ac:dyDescent="0.35">
      <c r="A1943" s="27" t="s">
        <v>54</v>
      </c>
      <c r="B1943">
        <v>2019</v>
      </c>
      <c r="C1943" s="27" t="s">
        <v>9</v>
      </c>
      <c r="D1943" s="27" t="s">
        <v>15</v>
      </c>
      <c r="E1943">
        <v>6803.3153300000013</v>
      </c>
    </row>
    <row r="1944" spans="1:5" x14ac:dyDescent="0.35">
      <c r="A1944" s="27" t="s">
        <v>54</v>
      </c>
      <c r="B1944">
        <v>2019</v>
      </c>
      <c r="C1944" s="27" t="s">
        <v>9</v>
      </c>
      <c r="D1944" s="27" t="s">
        <v>16</v>
      </c>
      <c r="E1944">
        <v>313.68244786324829</v>
      </c>
    </row>
    <row r="1945" spans="1:5" x14ac:dyDescent="0.35">
      <c r="A1945" s="27" t="s">
        <v>54</v>
      </c>
      <c r="B1945">
        <v>2019</v>
      </c>
      <c r="C1945" s="27" t="s">
        <v>9</v>
      </c>
      <c r="D1945" s="27" t="s">
        <v>20</v>
      </c>
      <c r="E1945">
        <v>6122.9837799999996</v>
      </c>
    </row>
    <row r="1946" spans="1:5" x14ac:dyDescent="0.35">
      <c r="A1946" s="27" t="s">
        <v>54</v>
      </c>
      <c r="B1946">
        <v>2019</v>
      </c>
      <c r="C1946" s="27" t="s">
        <v>10</v>
      </c>
      <c r="D1946" s="27" t="s">
        <v>12</v>
      </c>
      <c r="E1946">
        <v>107.44077400530811</v>
      </c>
    </row>
    <row r="1947" spans="1:5" x14ac:dyDescent="0.35">
      <c r="A1947" s="27" t="s">
        <v>54</v>
      </c>
      <c r="B1947">
        <v>2019</v>
      </c>
      <c r="C1947" s="27" t="s">
        <v>10</v>
      </c>
      <c r="D1947" s="27" t="s">
        <v>13</v>
      </c>
      <c r="E1947">
        <v>37776.421597950168</v>
      </c>
    </row>
    <row r="1948" spans="1:5" x14ac:dyDescent="0.35">
      <c r="A1948" s="27" t="s">
        <v>54</v>
      </c>
      <c r="B1948">
        <v>2019</v>
      </c>
      <c r="C1948" s="27" t="s">
        <v>10</v>
      </c>
      <c r="D1948" s="27" t="s">
        <v>17</v>
      </c>
      <c r="E1948">
        <v>23196.4937555818</v>
      </c>
    </row>
    <row r="1949" spans="1:5" x14ac:dyDescent="0.35">
      <c r="A1949" s="27" t="s">
        <v>54</v>
      </c>
      <c r="B1949">
        <v>2019</v>
      </c>
      <c r="C1949" s="27" t="s">
        <v>10</v>
      </c>
      <c r="D1949" s="27" t="s">
        <v>20</v>
      </c>
      <c r="E1949">
        <v>17235.295409999999</v>
      </c>
    </row>
    <row r="1950" spans="1:5" x14ac:dyDescent="0.35">
      <c r="A1950" s="27" t="s">
        <v>55</v>
      </c>
      <c r="B1950">
        <v>2018</v>
      </c>
      <c r="C1950" s="27" t="s">
        <v>5</v>
      </c>
      <c r="D1950" s="27" t="s">
        <v>12</v>
      </c>
      <c r="E1950">
        <v>0</v>
      </c>
    </row>
    <row r="1951" spans="1:5" x14ac:dyDescent="0.35">
      <c r="A1951" s="27" t="s">
        <v>55</v>
      </c>
      <c r="B1951">
        <v>2018</v>
      </c>
      <c r="C1951" s="27" t="s">
        <v>5</v>
      </c>
      <c r="D1951" s="27" t="s">
        <v>13</v>
      </c>
      <c r="E1951">
        <v>1865.5639938440454</v>
      </c>
    </row>
    <row r="1952" spans="1:5" x14ac:dyDescent="0.35">
      <c r="A1952" s="27" t="s">
        <v>55</v>
      </c>
      <c r="B1952">
        <v>2018</v>
      </c>
      <c r="C1952" s="27" t="s">
        <v>5</v>
      </c>
      <c r="D1952" s="27" t="s">
        <v>15</v>
      </c>
      <c r="E1952">
        <v>293689.78464999999</v>
      </c>
    </row>
    <row r="1953" spans="1:5" x14ac:dyDescent="0.35">
      <c r="A1953" s="27" t="s">
        <v>55</v>
      </c>
      <c r="B1953">
        <v>2018</v>
      </c>
      <c r="C1953" s="27" t="s">
        <v>5</v>
      </c>
      <c r="D1953" s="27" t="s">
        <v>16</v>
      </c>
      <c r="E1953">
        <v>11554.147821129889</v>
      </c>
    </row>
    <row r="1954" spans="1:5" x14ac:dyDescent="0.35">
      <c r="A1954" s="27" t="s">
        <v>55</v>
      </c>
      <c r="B1954">
        <v>2018</v>
      </c>
      <c r="C1954" s="27" t="s">
        <v>5</v>
      </c>
      <c r="D1954" s="27" t="s">
        <v>17</v>
      </c>
      <c r="E1954">
        <v>1417.9953844438069</v>
      </c>
    </row>
    <row r="1955" spans="1:5" x14ac:dyDescent="0.35">
      <c r="A1955" s="27" t="s">
        <v>55</v>
      </c>
      <c r="B1955">
        <v>2018</v>
      </c>
      <c r="C1955" s="27" t="s">
        <v>5</v>
      </c>
      <c r="D1955" s="27" t="s">
        <v>20</v>
      </c>
      <c r="E1955">
        <v>340883.53469</v>
      </c>
    </row>
    <row r="1956" spans="1:5" x14ac:dyDescent="0.35">
      <c r="A1956" s="27" t="s">
        <v>55</v>
      </c>
      <c r="B1956">
        <v>2018</v>
      </c>
      <c r="C1956" s="27" t="s">
        <v>6</v>
      </c>
      <c r="D1956" s="27" t="s">
        <v>12</v>
      </c>
      <c r="E1956">
        <v>32.69832774363627</v>
      </c>
    </row>
    <row r="1957" spans="1:5" x14ac:dyDescent="0.35">
      <c r="A1957" s="27" t="s">
        <v>55</v>
      </c>
      <c r="B1957">
        <v>2018</v>
      </c>
      <c r="C1957" s="27" t="s">
        <v>6</v>
      </c>
      <c r="D1957" s="27" t="s">
        <v>13</v>
      </c>
      <c r="E1957">
        <v>3342.2651027208376</v>
      </c>
    </row>
    <row r="1958" spans="1:5" x14ac:dyDescent="0.35">
      <c r="A1958" s="27" t="s">
        <v>55</v>
      </c>
      <c r="B1958">
        <v>2018</v>
      </c>
      <c r="C1958" s="27" t="s">
        <v>6</v>
      </c>
      <c r="D1958" s="27" t="s">
        <v>16</v>
      </c>
      <c r="E1958">
        <v>7094.4544642323854</v>
      </c>
    </row>
    <row r="1959" spans="1:5" x14ac:dyDescent="0.35">
      <c r="A1959" s="27" t="s">
        <v>55</v>
      </c>
      <c r="B1959">
        <v>2018</v>
      </c>
      <c r="C1959" s="27" t="s">
        <v>6</v>
      </c>
      <c r="D1959" s="27" t="s">
        <v>17</v>
      </c>
      <c r="E1959">
        <v>2838.0788993078413</v>
      </c>
    </row>
    <row r="1960" spans="1:5" x14ac:dyDescent="0.35">
      <c r="A1960" s="27" t="s">
        <v>55</v>
      </c>
      <c r="B1960">
        <v>2018</v>
      </c>
      <c r="C1960" s="27" t="s">
        <v>7</v>
      </c>
      <c r="D1960" s="27" t="s">
        <v>12</v>
      </c>
      <c r="E1960">
        <v>120.77998062451275</v>
      </c>
    </row>
    <row r="1961" spans="1:5" x14ac:dyDescent="0.35">
      <c r="A1961" s="27" t="s">
        <v>55</v>
      </c>
      <c r="B1961">
        <v>2018</v>
      </c>
      <c r="C1961" s="27" t="s">
        <v>7</v>
      </c>
      <c r="D1961" s="27" t="s">
        <v>13</v>
      </c>
      <c r="E1961">
        <v>863.48404248183124</v>
      </c>
    </row>
    <row r="1962" spans="1:5" x14ac:dyDescent="0.35">
      <c r="A1962" s="27" t="s">
        <v>55</v>
      </c>
      <c r="B1962">
        <v>2018</v>
      </c>
      <c r="C1962" s="27" t="s">
        <v>7</v>
      </c>
      <c r="D1962" s="27" t="s">
        <v>14</v>
      </c>
      <c r="E1962">
        <v>13090.733318685201</v>
      </c>
    </row>
    <row r="1963" spans="1:5" x14ac:dyDescent="0.35">
      <c r="A1963" s="27" t="s">
        <v>55</v>
      </c>
      <c r="B1963">
        <v>2018</v>
      </c>
      <c r="C1963" s="27" t="s">
        <v>7</v>
      </c>
      <c r="D1963" s="27" t="s">
        <v>15</v>
      </c>
      <c r="E1963">
        <v>523971.80164000008</v>
      </c>
    </row>
    <row r="1964" spans="1:5" x14ac:dyDescent="0.35">
      <c r="A1964" s="27" t="s">
        <v>55</v>
      </c>
      <c r="B1964">
        <v>2018</v>
      </c>
      <c r="C1964" s="27" t="s">
        <v>7</v>
      </c>
      <c r="D1964" s="27" t="s">
        <v>16</v>
      </c>
      <c r="E1964">
        <v>26264.977714637822</v>
      </c>
    </row>
    <row r="1965" spans="1:5" x14ac:dyDescent="0.35">
      <c r="A1965" s="27" t="s">
        <v>55</v>
      </c>
      <c r="B1965">
        <v>2018</v>
      </c>
      <c r="C1965" s="27" t="s">
        <v>7</v>
      </c>
      <c r="D1965" s="27" t="s">
        <v>17</v>
      </c>
      <c r="E1965">
        <v>526.32215871903259</v>
      </c>
    </row>
    <row r="1966" spans="1:5" x14ac:dyDescent="0.35">
      <c r="A1966" s="27" t="s">
        <v>55</v>
      </c>
      <c r="B1966">
        <v>2018</v>
      </c>
      <c r="C1966" s="27" t="s">
        <v>7</v>
      </c>
      <c r="D1966" s="27" t="s">
        <v>18</v>
      </c>
      <c r="E1966">
        <v>110485.93437649452</v>
      </c>
    </row>
    <row r="1967" spans="1:5" x14ac:dyDescent="0.35">
      <c r="A1967" s="27" t="s">
        <v>55</v>
      </c>
      <c r="B1967">
        <v>2018</v>
      </c>
      <c r="C1967" s="27" t="s">
        <v>7</v>
      </c>
      <c r="D1967" s="27" t="s">
        <v>19</v>
      </c>
      <c r="E1967">
        <v>107693.61937890001</v>
      </c>
    </row>
    <row r="1968" spans="1:5" x14ac:dyDescent="0.35">
      <c r="A1968" s="27" t="s">
        <v>55</v>
      </c>
      <c r="B1968">
        <v>2018</v>
      </c>
      <c r="C1968" s="27" t="s">
        <v>7</v>
      </c>
      <c r="D1968" s="27" t="s">
        <v>20</v>
      </c>
      <c r="E1968">
        <v>293689.78464999999</v>
      </c>
    </row>
    <row r="1969" spans="1:5" x14ac:dyDescent="0.35">
      <c r="A1969" s="27" t="s">
        <v>55</v>
      </c>
      <c r="B1969">
        <v>2018</v>
      </c>
      <c r="C1969" s="27" t="s">
        <v>8</v>
      </c>
      <c r="D1969" s="27" t="s">
        <v>13</v>
      </c>
      <c r="E1969">
        <v>16345.041704630297</v>
      </c>
    </row>
    <row r="1970" spans="1:5" x14ac:dyDescent="0.35">
      <c r="A1970" s="27" t="s">
        <v>55</v>
      </c>
      <c r="B1970">
        <v>2018</v>
      </c>
      <c r="C1970" s="27" t="s">
        <v>9</v>
      </c>
      <c r="D1970" s="27" t="s">
        <v>12</v>
      </c>
      <c r="E1970">
        <v>301.56718711700609</v>
      </c>
    </row>
    <row r="1971" spans="1:5" x14ac:dyDescent="0.35">
      <c r="A1971" s="27" t="s">
        <v>55</v>
      </c>
      <c r="B1971">
        <v>2018</v>
      </c>
      <c r="C1971" s="27" t="s">
        <v>9</v>
      </c>
      <c r="D1971" s="27" t="s">
        <v>13</v>
      </c>
      <c r="E1971">
        <v>0</v>
      </c>
    </row>
    <row r="1972" spans="1:5" x14ac:dyDescent="0.35">
      <c r="A1972" s="27" t="s">
        <v>55</v>
      </c>
      <c r="B1972">
        <v>2018</v>
      </c>
      <c r="C1972" s="27" t="s">
        <v>9</v>
      </c>
      <c r="D1972" s="27" t="s">
        <v>15</v>
      </c>
      <c r="E1972">
        <v>87489.498510000005</v>
      </c>
    </row>
    <row r="1973" spans="1:5" x14ac:dyDescent="0.35">
      <c r="A1973" s="27" t="s">
        <v>55</v>
      </c>
      <c r="B1973">
        <v>2018</v>
      </c>
      <c r="C1973" s="27" t="s">
        <v>9</v>
      </c>
      <c r="D1973" s="27" t="s">
        <v>16</v>
      </c>
      <c r="E1973">
        <v>14521.770000000015</v>
      </c>
    </row>
    <row r="1974" spans="1:5" x14ac:dyDescent="0.35">
      <c r="A1974" s="27" t="s">
        <v>55</v>
      </c>
      <c r="B1974">
        <v>2018</v>
      </c>
      <c r="C1974" s="27" t="s">
        <v>9</v>
      </c>
      <c r="D1974" s="27" t="s">
        <v>20</v>
      </c>
      <c r="E1974">
        <v>78740.548649999997</v>
      </c>
    </row>
    <row r="1975" spans="1:5" x14ac:dyDescent="0.35">
      <c r="A1975" s="27" t="s">
        <v>55</v>
      </c>
      <c r="B1975">
        <v>2018</v>
      </c>
      <c r="C1975" s="27" t="s">
        <v>10</v>
      </c>
      <c r="D1975" s="27" t="s">
        <v>12</v>
      </c>
      <c r="E1975">
        <v>33951.818984514859</v>
      </c>
    </row>
    <row r="1976" spans="1:5" x14ac:dyDescent="0.35">
      <c r="A1976" s="27" t="s">
        <v>55</v>
      </c>
      <c r="B1976">
        <v>2018</v>
      </c>
      <c r="C1976" s="27" t="s">
        <v>10</v>
      </c>
      <c r="D1976" s="27" t="s">
        <v>13</v>
      </c>
      <c r="E1976">
        <v>493581.64515632292</v>
      </c>
    </row>
    <row r="1977" spans="1:5" x14ac:dyDescent="0.35">
      <c r="A1977" s="27" t="s">
        <v>55</v>
      </c>
      <c r="B1977">
        <v>2018</v>
      </c>
      <c r="C1977" s="27" t="s">
        <v>10</v>
      </c>
      <c r="D1977" s="27" t="s">
        <v>17</v>
      </c>
      <c r="E1977">
        <v>284457.56194846722</v>
      </c>
    </row>
    <row r="1978" spans="1:5" x14ac:dyDescent="0.35">
      <c r="A1978" s="27" t="s">
        <v>55</v>
      </c>
      <c r="B1978">
        <v>2018</v>
      </c>
      <c r="C1978" s="27" t="s">
        <v>10</v>
      </c>
      <c r="D1978" s="27" t="s">
        <v>20</v>
      </c>
      <c r="E1978">
        <v>191837.21681000001</v>
      </c>
    </row>
    <row r="1979" spans="1:5" x14ac:dyDescent="0.35">
      <c r="A1979" s="27" t="s">
        <v>55</v>
      </c>
      <c r="B1979">
        <v>2019</v>
      </c>
      <c r="C1979" s="27" t="s">
        <v>5</v>
      </c>
      <c r="D1979" s="27" t="s">
        <v>12</v>
      </c>
      <c r="E1979">
        <v>0</v>
      </c>
    </row>
    <row r="1980" spans="1:5" x14ac:dyDescent="0.35">
      <c r="A1980" s="27" t="s">
        <v>55</v>
      </c>
      <c r="B1980">
        <v>2019</v>
      </c>
      <c r="C1980" s="27" t="s">
        <v>5</v>
      </c>
      <c r="D1980" s="27" t="s">
        <v>13</v>
      </c>
      <c r="E1980">
        <v>1542.0276445845666</v>
      </c>
    </row>
    <row r="1981" spans="1:5" x14ac:dyDescent="0.35">
      <c r="A1981" s="27" t="s">
        <v>55</v>
      </c>
      <c r="B1981">
        <v>2019</v>
      </c>
      <c r="C1981" s="27" t="s">
        <v>5</v>
      </c>
      <c r="D1981" s="27" t="s">
        <v>15</v>
      </c>
      <c r="E1981">
        <v>398219.30258000002</v>
      </c>
    </row>
    <row r="1982" spans="1:5" x14ac:dyDescent="0.35">
      <c r="A1982" s="27" t="s">
        <v>55</v>
      </c>
      <c r="B1982">
        <v>2019</v>
      </c>
      <c r="C1982" s="27" t="s">
        <v>5</v>
      </c>
      <c r="D1982" s="27" t="s">
        <v>16</v>
      </c>
      <c r="E1982">
        <v>11511.184781685746</v>
      </c>
    </row>
    <row r="1983" spans="1:5" x14ac:dyDescent="0.35">
      <c r="A1983" s="27" t="s">
        <v>55</v>
      </c>
      <c r="B1983">
        <v>2019</v>
      </c>
      <c r="C1983" s="27" t="s">
        <v>5</v>
      </c>
      <c r="D1983" s="27" t="s">
        <v>17</v>
      </c>
      <c r="E1983">
        <v>1282.2155826186804</v>
      </c>
    </row>
    <row r="1984" spans="1:5" x14ac:dyDescent="0.35">
      <c r="A1984" s="27" t="s">
        <v>55</v>
      </c>
      <c r="B1984">
        <v>2019</v>
      </c>
      <c r="C1984" s="27" t="s">
        <v>5</v>
      </c>
      <c r="D1984" s="27" t="s">
        <v>20</v>
      </c>
      <c r="E1984">
        <v>485942.82549000008</v>
      </c>
    </row>
    <row r="1985" spans="1:5" x14ac:dyDescent="0.35">
      <c r="A1985" s="27" t="s">
        <v>55</v>
      </c>
      <c r="B1985">
        <v>2019</v>
      </c>
      <c r="C1985" s="27" t="s">
        <v>6</v>
      </c>
      <c r="D1985" s="27" t="s">
        <v>12</v>
      </c>
      <c r="E1985">
        <v>32.363431723111525</v>
      </c>
    </row>
    <row r="1986" spans="1:5" x14ac:dyDescent="0.35">
      <c r="A1986" s="27" t="s">
        <v>55</v>
      </c>
      <c r="B1986">
        <v>2019</v>
      </c>
      <c r="C1986" s="27" t="s">
        <v>6</v>
      </c>
      <c r="D1986" s="27" t="s">
        <v>13</v>
      </c>
      <c r="E1986">
        <v>2991.2240093384366</v>
      </c>
    </row>
    <row r="1987" spans="1:5" x14ac:dyDescent="0.35">
      <c r="A1987" s="27" t="s">
        <v>55</v>
      </c>
      <c r="B1987">
        <v>2019</v>
      </c>
      <c r="C1987" s="27" t="s">
        <v>6</v>
      </c>
      <c r="D1987" s="27" t="s">
        <v>16</v>
      </c>
      <c r="E1987">
        <v>7069.2251710896171</v>
      </c>
    </row>
    <row r="1988" spans="1:5" x14ac:dyDescent="0.35">
      <c r="A1988" s="27" t="s">
        <v>55</v>
      </c>
      <c r="B1988">
        <v>2019</v>
      </c>
      <c r="C1988" s="27" t="s">
        <v>6</v>
      </c>
      <c r="D1988" s="27" t="s">
        <v>17</v>
      </c>
      <c r="E1988">
        <v>2688.7552222794429</v>
      </c>
    </row>
    <row r="1989" spans="1:5" x14ac:dyDescent="0.35">
      <c r="A1989" s="27" t="s">
        <v>55</v>
      </c>
      <c r="B1989">
        <v>2019</v>
      </c>
      <c r="C1989" s="27" t="s">
        <v>7</v>
      </c>
      <c r="D1989" s="27" t="s">
        <v>12</v>
      </c>
      <c r="E1989">
        <v>119.54328164805865</v>
      </c>
    </row>
    <row r="1990" spans="1:5" x14ac:dyDescent="0.35">
      <c r="A1990" s="27" t="s">
        <v>55</v>
      </c>
      <c r="B1990">
        <v>2019</v>
      </c>
      <c r="C1990" s="27" t="s">
        <v>7</v>
      </c>
      <c r="D1990" s="27" t="s">
        <v>13</v>
      </c>
      <c r="E1990">
        <v>746.51826749187683</v>
      </c>
    </row>
    <row r="1991" spans="1:5" x14ac:dyDescent="0.35">
      <c r="A1991" s="27" t="s">
        <v>55</v>
      </c>
      <c r="B1991">
        <v>2019</v>
      </c>
      <c r="C1991" s="27" t="s">
        <v>7</v>
      </c>
      <c r="D1991" s="27" t="s">
        <v>14</v>
      </c>
      <c r="E1991">
        <v>13330.869691721702</v>
      </c>
    </row>
    <row r="1992" spans="1:5" x14ac:dyDescent="0.35">
      <c r="A1992" s="27" t="s">
        <v>55</v>
      </c>
      <c r="B1992">
        <v>2019</v>
      </c>
      <c r="C1992" s="27" t="s">
        <v>7</v>
      </c>
      <c r="D1992" s="27" t="s">
        <v>15</v>
      </c>
      <c r="E1992">
        <v>711349.03457000013</v>
      </c>
    </row>
    <row r="1993" spans="1:5" x14ac:dyDescent="0.35">
      <c r="A1993" s="27" t="s">
        <v>55</v>
      </c>
      <c r="B1993">
        <v>2019</v>
      </c>
      <c r="C1993" s="27" t="s">
        <v>7</v>
      </c>
      <c r="D1993" s="27" t="s">
        <v>16</v>
      </c>
      <c r="E1993">
        <v>26171.23999629635</v>
      </c>
    </row>
    <row r="1994" spans="1:5" x14ac:dyDescent="0.35">
      <c r="A1994" s="27" t="s">
        <v>55</v>
      </c>
      <c r="B1994">
        <v>2019</v>
      </c>
      <c r="C1994" s="27" t="s">
        <v>7</v>
      </c>
      <c r="D1994" s="27" t="s">
        <v>17</v>
      </c>
      <c r="E1994">
        <v>488.80735379446071</v>
      </c>
    </row>
    <row r="1995" spans="1:5" x14ac:dyDescent="0.35">
      <c r="A1995" s="27" t="s">
        <v>55</v>
      </c>
      <c r="B1995">
        <v>2019</v>
      </c>
      <c r="C1995" s="27" t="s">
        <v>7</v>
      </c>
      <c r="D1995" s="27" t="s">
        <v>18</v>
      </c>
      <c r="E1995">
        <v>134193.4923620302</v>
      </c>
    </row>
    <row r="1996" spans="1:5" x14ac:dyDescent="0.35">
      <c r="A1996" s="27" t="s">
        <v>55</v>
      </c>
      <c r="B1996">
        <v>2019</v>
      </c>
      <c r="C1996" s="27" t="s">
        <v>7</v>
      </c>
      <c r="D1996" s="27" t="s">
        <v>19</v>
      </c>
      <c r="E1996">
        <v>123189.71054702598</v>
      </c>
    </row>
    <row r="1997" spans="1:5" x14ac:dyDescent="0.35">
      <c r="A1997" s="27" t="s">
        <v>55</v>
      </c>
      <c r="B1997">
        <v>2019</v>
      </c>
      <c r="C1997" s="27" t="s">
        <v>7</v>
      </c>
      <c r="D1997" s="27" t="s">
        <v>20</v>
      </c>
      <c r="E1997">
        <v>398219.30258000002</v>
      </c>
    </row>
    <row r="1998" spans="1:5" x14ac:dyDescent="0.35">
      <c r="A1998" s="27" t="s">
        <v>55</v>
      </c>
      <c r="B1998">
        <v>2019</v>
      </c>
      <c r="C1998" s="27" t="s">
        <v>8</v>
      </c>
      <c r="D1998" s="27" t="s">
        <v>13</v>
      </c>
      <c r="E1998">
        <v>25635.550073360937</v>
      </c>
    </row>
    <row r="1999" spans="1:5" x14ac:dyDescent="0.35">
      <c r="A1999" s="27" t="s">
        <v>55</v>
      </c>
      <c r="B1999">
        <v>2019</v>
      </c>
      <c r="C1999" s="27" t="s">
        <v>9</v>
      </c>
      <c r="D1999" s="27" t="s">
        <v>12</v>
      </c>
      <c r="E1999">
        <v>298.47921366868428</v>
      </c>
    </row>
    <row r="2000" spans="1:5" x14ac:dyDescent="0.35">
      <c r="A2000" s="27" t="s">
        <v>55</v>
      </c>
      <c r="B2000">
        <v>2019</v>
      </c>
      <c r="C2000" s="27" t="s">
        <v>9</v>
      </c>
      <c r="D2000" s="27" t="s">
        <v>13</v>
      </c>
      <c r="E2000">
        <v>0</v>
      </c>
    </row>
    <row r="2001" spans="1:5" x14ac:dyDescent="0.35">
      <c r="A2001" s="27" t="s">
        <v>55</v>
      </c>
      <c r="B2001">
        <v>2019</v>
      </c>
      <c r="C2001" s="27" t="s">
        <v>9</v>
      </c>
      <c r="D2001" s="27" t="s">
        <v>15</v>
      </c>
      <c r="E2001">
        <v>79175.072490000006</v>
      </c>
    </row>
    <row r="2002" spans="1:5" x14ac:dyDescent="0.35">
      <c r="A2002" s="27" t="s">
        <v>55</v>
      </c>
      <c r="B2002">
        <v>2019</v>
      </c>
      <c r="C2002" s="27" t="s">
        <v>9</v>
      </c>
      <c r="D2002" s="27" t="s">
        <v>16</v>
      </c>
      <c r="E2002">
        <v>14049.633008042802</v>
      </c>
    </row>
    <row r="2003" spans="1:5" x14ac:dyDescent="0.35">
      <c r="A2003" s="27" t="s">
        <v>55</v>
      </c>
      <c r="B2003">
        <v>2019</v>
      </c>
      <c r="C2003" s="27" t="s">
        <v>9</v>
      </c>
      <c r="D2003" s="27" t="s">
        <v>20</v>
      </c>
      <c r="E2003">
        <v>71257.565219999989</v>
      </c>
    </row>
    <row r="2004" spans="1:5" x14ac:dyDescent="0.35">
      <c r="A2004" s="27" t="s">
        <v>55</v>
      </c>
      <c r="B2004">
        <v>2019</v>
      </c>
      <c r="C2004" s="27" t="s">
        <v>10</v>
      </c>
      <c r="D2004" s="27" t="s">
        <v>12</v>
      </c>
      <c r="E2004">
        <v>33603.448036194641</v>
      </c>
    </row>
    <row r="2005" spans="1:5" x14ac:dyDescent="0.35">
      <c r="A2005" s="27" t="s">
        <v>55</v>
      </c>
      <c r="B2005">
        <v>2019</v>
      </c>
      <c r="C2005" s="27" t="s">
        <v>10</v>
      </c>
      <c r="D2005" s="27" t="s">
        <v>13</v>
      </c>
      <c r="E2005">
        <v>427496.68000522419</v>
      </c>
    </row>
    <row r="2006" spans="1:5" x14ac:dyDescent="0.35">
      <c r="A2006" s="27" t="s">
        <v>55</v>
      </c>
      <c r="B2006">
        <v>2019</v>
      </c>
      <c r="C2006" s="27" t="s">
        <v>10</v>
      </c>
      <c r="D2006" s="27" t="s">
        <v>17</v>
      </c>
      <c r="E2006">
        <v>264060.02647736855</v>
      </c>
    </row>
    <row r="2007" spans="1:5" x14ac:dyDescent="0.35">
      <c r="A2007" s="27" t="s">
        <v>55</v>
      </c>
      <c r="B2007">
        <v>2019</v>
      </c>
      <c r="C2007" s="27" t="s">
        <v>10</v>
      </c>
      <c r="D2007" s="27" t="s">
        <v>20</v>
      </c>
      <c r="E2007">
        <v>233323.71632000004</v>
      </c>
    </row>
    <row r="2008" spans="1:5" x14ac:dyDescent="0.35">
      <c r="A2008" s="27" t="s">
        <v>56</v>
      </c>
      <c r="B2008">
        <v>2018</v>
      </c>
      <c r="C2008" s="27" t="s">
        <v>5</v>
      </c>
      <c r="D2008" s="27" t="s">
        <v>12</v>
      </c>
      <c r="E2008">
        <v>0</v>
      </c>
    </row>
    <row r="2009" spans="1:5" x14ac:dyDescent="0.35">
      <c r="A2009" s="27" t="s">
        <v>56</v>
      </c>
      <c r="B2009">
        <v>2018</v>
      </c>
      <c r="C2009" s="27" t="s">
        <v>5</v>
      </c>
      <c r="D2009" s="27" t="s">
        <v>13</v>
      </c>
      <c r="E2009">
        <v>0.84483152286896168</v>
      </c>
    </row>
    <row r="2010" spans="1:5" x14ac:dyDescent="0.35">
      <c r="A2010" s="27" t="s">
        <v>56</v>
      </c>
      <c r="B2010">
        <v>2018</v>
      </c>
      <c r="C2010" s="27" t="s">
        <v>5</v>
      </c>
      <c r="D2010" s="27" t="s">
        <v>15</v>
      </c>
      <c r="E2010">
        <v>3078.7523299999998</v>
      </c>
    </row>
    <row r="2011" spans="1:5" x14ac:dyDescent="0.35">
      <c r="A2011" s="27" t="s">
        <v>56</v>
      </c>
      <c r="B2011">
        <v>2018</v>
      </c>
      <c r="C2011" s="27" t="s">
        <v>5</v>
      </c>
      <c r="D2011" s="27" t="s">
        <v>16</v>
      </c>
      <c r="E2011">
        <v>35.964679891936932</v>
      </c>
    </row>
    <row r="2012" spans="1:5" x14ac:dyDescent="0.35">
      <c r="A2012" s="27" t="s">
        <v>56</v>
      </c>
      <c r="B2012">
        <v>2018</v>
      </c>
      <c r="C2012" s="27" t="s">
        <v>5</v>
      </c>
      <c r="D2012" s="27" t="s">
        <v>17</v>
      </c>
      <c r="E2012">
        <v>0.55949997184210842</v>
      </c>
    </row>
    <row r="2013" spans="1:5" x14ac:dyDescent="0.35">
      <c r="A2013" s="27" t="s">
        <v>56</v>
      </c>
      <c r="B2013">
        <v>2018</v>
      </c>
      <c r="C2013" s="27" t="s">
        <v>5</v>
      </c>
      <c r="D2013" s="27" t="s">
        <v>20</v>
      </c>
      <c r="E2013">
        <v>904.04164000000014</v>
      </c>
    </row>
    <row r="2014" spans="1:5" x14ac:dyDescent="0.35">
      <c r="A2014" s="27" t="s">
        <v>56</v>
      </c>
      <c r="B2014">
        <v>2018</v>
      </c>
      <c r="C2014" s="27" t="s">
        <v>6</v>
      </c>
      <c r="D2014" s="27" t="s">
        <v>12</v>
      </c>
      <c r="E2014">
        <v>3.7442609539901389E-2</v>
      </c>
    </row>
    <row r="2015" spans="1:5" x14ac:dyDescent="0.35">
      <c r="A2015" s="27" t="s">
        <v>56</v>
      </c>
      <c r="B2015">
        <v>2018</v>
      </c>
      <c r="C2015" s="27" t="s">
        <v>6</v>
      </c>
      <c r="D2015" s="27" t="s">
        <v>13</v>
      </c>
      <c r="E2015">
        <v>0.84001140194777824</v>
      </c>
    </row>
    <row r="2016" spans="1:5" x14ac:dyDescent="0.35">
      <c r="A2016" s="27" t="s">
        <v>56</v>
      </c>
      <c r="B2016">
        <v>2018</v>
      </c>
      <c r="C2016" s="27" t="s">
        <v>6</v>
      </c>
      <c r="D2016" s="27" t="s">
        <v>16</v>
      </c>
      <c r="E2016">
        <v>2.6950526685069671</v>
      </c>
    </row>
    <row r="2017" spans="1:5" x14ac:dyDescent="0.35">
      <c r="A2017" s="27" t="s">
        <v>56</v>
      </c>
      <c r="B2017">
        <v>2018</v>
      </c>
      <c r="C2017" s="27" t="s">
        <v>6</v>
      </c>
      <c r="D2017" s="27" t="s">
        <v>17</v>
      </c>
      <c r="E2017">
        <v>0.53594862932110821</v>
      </c>
    </row>
    <row r="2018" spans="1:5" x14ac:dyDescent="0.35">
      <c r="A2018" s="27" t="s">
        <v>56</v>
      </c>
      <c r="B2018">
        <v>2018</v>
      </c>
      <c r="C2018" s="27" t="s">
        <v>7</v>
      </c>
      <c r="D2018" s="27" t="s">
        <v>12</v>
      </c>
      <c r="E2018">
        <v>1.0102425090776335</v>
      </c>
    </row>
    <row r="2019" spans="1:5" x14ac:dyDescent="0.35">
      <c r="A2019" s="27" t="s">
        <v>56</v>
      </c>
      <c r="B2019">
        <v>2018</v>
      </c>
      <c r="C2019" s="27" t="s">
        <v>7</v>
      </c>
      <c r="D2019" s="27" t="s">
        <v>13</v>
      </c>
      <c r="E2019">
        <v>2.1469985925789592</v>
      </c>
    </row>
    <row r="2020" spans="1:5" x14ac:dyDescent="0.35">
      <c r="A2020" s="27" t="s">
        <v>56</v>
      </c>
      <c r="B2020">
        <v>2018</v>
      </c>
      <c r="C2020" s="27" t="s">
        <v>7</v>
      </c>
      <c r="D2020" s="27" t="s">
        <v>14</v>
      </c>
      <c r="E2020">
        <v>16.339560801355297</v>
      </c>
    </row>
    <row r="2021" spans="1:5" x14ac:dyDescent="0.35">
      <c r="A2021" s="27" t="s">
        <v>56</v>
      </c>
      <c r="B2021">
        <v>2018</v>
      </c>
      <c r="C2021" s="27" t="s">
        <v>7</v>
      </c>
      <c r="D2021" s="27" t="s">
        <v>15</v>
      </c>
      <c r="E2021">
        <v>6057.9778999999999</v>
      </c>
    </row>
    <row r="2022" spans="1:5" x14ac:dyDescent="0.35">
      <c r="A2022" s="27" t="s">
        <v>56</v>
      </c>
      <c r="B2022">
        <v>2018</v>
      </c>
      <c r="C2022" s="27" t="s">
        <v>7</v>
      </c>
      <c r="D2022" s="27" t="s">
        <v>16</v>
      </c>
      <c r="E2022">
        <v>72.597377142529808</v>
      </c>
    </row>
    <row r="2023" spans="1:5" x14ac:dyDescent="0.35">
      <c r="A2023" s="27" t="s">
        <v>56</v>
      </c>
      <c r="B2023">
        <v>2018</v>
      </c>
      <c r="C2023" s="27" t="s">
        <v>7</v>
      </c>
      <c r="D2023" s="27" t="s">
        <v>17</v>
      </c>
      <c r="E2023">
        <v>1.3565512350019526</v>
      </c>
    </row>
    <row r="2024" spans="1:5" x14ac:dyDescent="0.35">
      <c r="A2024" s="27" t="s">
        <v>56</v>
      </c>
      <c r="B2024">
        <v>2018</v>
      </c>
      <c r="C2024" s="27" t="s">
        <v>7</v>
      </c>
      <c r="D2024" s="27" t="s">
        <v>18</v>
      </c>
      <c r="E2024">
        <v>151.32815587400589</v>
      </c>
    </row>
    <row r="2025" spans="1:5" x14ac:dyDescent="0.35">
      <c r="A2025" s="27" t="s">
        <v>56</v>
      </c>
      <c r="B2025">
        <v>2018</v>
      </c>
      <c r="C2025" s="27" t="s">
        <v>7</v>
      </c>
      <c r="D2025" s="27" t="s">
        <v>20</v>
      </c>
      <c r="E2025">
        <v>3078.7523299999998</v>
      </c>
    </row>
    <row r="2026" spans="1:5" x14ac:dyDescent="0.35">
      <c r="A2026" s="27" t="s">
        <v>56</v>
      </c>
      <c r="B2026">
        <v>2018</v>
      </c>
      <c r="C2026" s="27" t="s">
        <v>8</v>
      </c>
      <c r="D2026" s="27" t="s">
        <v>13</v>
      </c>
      <c r="E2026">
        <v>28.620901636608984</v>
      </c>
    </row>
    <row r="2027" spans="1:5" x14ac:dyDescent="0.35">
      <c r="A2027" s="27" t="s">
        <v>56</v>
      </c>
      <c r="B2027">
        <v>2018</v>
      </c>
      <c r="C2027" s="27" t="s">
        <v>9</v>
      </c>
      <c r="D2027" s="27" t="s">
        <v>12</v>
      </c>
      <c r="E2027">
        <v>0.42063378160191739</v>
      </c>
    </row>
    <row r="2028" spans="1:5" x14ac:dyDescent="0.35">
      <c r="A2028" s="27" t="s">
        <v>56</v>
      </c>
      <c r="B2028">
        <v>2018</v>
      </c>
      <c r="C2028" s="27" t="s">
        <v>9</v>
      </c>
      <c r="D2028" s="27" t="s">
        <v>13</v>
      </c>
      <c r="E2028">
        <v>0</v>
      </c>
    </row>
    <row r="2029" spans="1:5" x14ac:dyDescent="0.35">
      <c r="A2029" s="27" t="s">
        <v>56</v>
      </c>
      <c r="B2029">
        <v>2018</v>
      </c>
      <c r="C2029" s="27" t="s">
        <v>9</v>
      </c>
      <c r="D2029" s="27" t="s">
        <v>15</v>
      </c>
      <c r="E2029">
        <v>1620.9644799999999</v>
      </c>
    </row>
    <row r="2030" spans="1:5" x14ac:dyDescent="0.35">
      <c r="A2030" s="27" t="s">
        <v>56</v>
      </c>
      <c r="B2030">
        <v>2018</v>
      </c>
      <c r="C2030" s="27" t="s">
        <v>9</v>
      </c>
      <c r="D2030" s="27" t="s">
        <v>16</v>
      </c>
      <c r="E2030">
        <v>93.930558001601042</v>
      </c>
    </row>
    <row r="2031" spans="1:5" x14ac:dyDescent="0.35">
      <c r="A2031" s="27" t="s">
        <v>56</v>
      </c>
      <c r="B2031">
        <v>2018</v>
      </c>
      <c r="C2031" s="27" t="s">
        <v>9</v>
      </c>
      <c r="D2031" s="27" t="s">
        <v>20</v>
      </c>
      <c r="E2031">
        <v>1458.8680199999999</v>
      </c>
    </row>
    <row r="2032" spans="1:5" x14ac:dyDescent="0.35">
      <c r="A2032" s="27" t="s">
        <v>56</v>
      </c>
      <c r="B2032">
        <v>2018</v>
      </c>
      <c r="C2032" s="27" t="s">
        <v>10</v>
      </c>
      <c r="D2032" s="27" t="s">
        <v>12</v>
      </c>
      <c r="E2032">
        <v>133.39548822595168</v>
      </c>
    </row>
    <row r="2033" spans="1:5" x14ac:dyDescent="0.35">
      <c r="A2033" s="27" t="s">
        <v>56</v>
      </c>
      <c r="B2033">
        <v>2018</v>
      </c>
      <c r="C2033" s="27" t="s">
        <v>10</v>
      </c>
      <c r="D2033" s="27" t="s">
        <v>13</v>
      </c>
      <c r="E2033">
        <v>749.64725684599546</v>
      </c>
    </row>
    <row r="2034" spans="1:5" x14ac:dyDescent="0.35">
      <c r="A2034" s="27" t="s">
        <v>56</v>
      </c>
      <c r="B2034">
        <v>2018</v>
      </c>
      <c r="C2034" s="27" t="s">
        <v>10</v>
      </c>
      <c r="D2034" s="27" t="s">
        <v>17</v>
      </c>
      <c r="E2034">
        <v>492.24935519496916</v>
      </c>
    </row>
    <row r="2035" spans="1:5" x14ac:dyDescent="0.35">
      <c r="A2035" s="27" t="s">
        <v>56</v>
      </c>
      <c r="B2035">
        <v>2018</v>
      </c>
      <c r="C2035" s="27" t="s">
        <v>10</v>
      </c>
      <c r="D2035" s="27" t="s">
        <v>20</v>
      </c>
      <c r="E2035">
        <v>5316.0327100000004</v>
      </c>
    </row>
    <row r="2036" spans="1:5" x14ac:dyDescent="0.35">
      <c r="A2036" s="27" t="s">
        <v>56</v>
      </c>
      <c r="B2036">
        <v>2019</v>
      </c>
      <c r="C2036" s="27" t="s">
        <v>5</v>
      </c>
      <c r="D2036" s="27" t="s">
        <v>12</v>
      </c>
      <c r="E2036">
        <v>0</v>
      </c>
    </row>
    <row r="2037" spans="1:5" x14ac:dyDescent="0.35">
      <c r="A2037" s="27" t="s">
        <v>56</v>
      </c>
      <c r="B2037">
        <v>2019</v>
      </c>
      <c r="C2037" s="27" t="s">
        <v>5</v>
      </c>
      <c r="D2037" s="27" t="s">
        <v>13</v>
      </c>
      <c r="E2037">
        <v>0.65420153171536144</v>
      </c>
    </row>
    <row r="2038" spans="1:5" x14ac:dyDescent="0.35">
      <c r="A2038" s="27" t="s">
        <v>56</v>
      </c>
      <c r="B2038">
        <v>2019</v>
      </c>
      <c r="C2038" s="27" t="s">
        <v>5</v>
      </c>
      <c r="D2038" s="27" t="s">
        <v>15</v>
      </c>
      <c r="E2038">
        <v>1547.94776</v>
      </c>
    </row>
    <row r="2039" spans="1:5" x14ac:dyDescent="0.35">
      <c r="A2039" s="27" t="s">
        <v>56</v>
      </c>
      <c r="B2039">
        <v>2019</v>
      </c>
      <c r="C2039" s="27" t="s">
        <v>5</v>
      </c>
      <c r="D2039" s="27" t="s">
        <v>16</v>
      </c>
      <c r="E2039">
        <v>37.168643085602355</v>
      </c>
    </row>
    <row r="2040" spans="1:5" x14ac:dyDescent="0.35">
      <c r="A2040" s="27" t="s">
        <v>56</v>
      </c>
      <c r="B2040">
        <v>2019</v>
      </c>
      <c r="C2040" s="27" t="s">
        <v>5</v>
      </c>
      <c r="D2040" s="27" t="s">
        <v>17</v>
      </c>
      <c r="E2040">
        <v>0.52840381556202831</v>
      </c>
    </row>
    <row r="2041" spans="1:5" x14ac:dyDescent="0.35">
      <c r="A2041" s="27" t="s">
        <v>56</v>
      </c>
      <c r="B2041">
        <v>2019</v>
      </c>
      <c r="C2041" s="27" t="s">
        <v>5</v>
      </c>
      <c r="D2041" s="27" t="s">
        <v>20</v>
      </c>
      <c r="E2041">
        <v>442.78241000000003</v>
      </c>
    </row>
    <row r="2042" spans="1:5" x14ac:dyDescent="0.35">
      <c r="A2042" s="27" t="s">
        <v>56</v>
      </c>
      <c r="B2042">
        <v>2019</v>
      </c>
      <c r="C2042" s="27" t="s">
        <v>6</v>
      </c>
      <c r="D2042" s="27" t="s">
        <v>12</v>
      </c>
      <c r="E2042">
        <v>3.8189666715122979E-2</v>
      </c>
    </row>
    <row r="2043" spans="1:5" x14ac:dyDescent="0.35">
      <c r="A2043" s="27" t="s">
        <v>56</v>
      </c>
      <c r="B2043">
        <v>2019</v>
      </c>
      <c r="C2043" s="27" t="s">
        <v>6</v>
      </c>
      <c r="D2043" s="27" t="s">
        <v>13</v>
      </c>
      <c r="E2043">
        <v>0.71044671292876738</v>
      </c>
    </row>
    <row r="2044" spans="1:5" x14ac:dyDescent="0.35">
      <c r="A2044" s="27" t="s">
        <v>56</v>
      </c>
      <c r="B2044">
        <v>2019</v>
      </c>
      <c r="C2044" s="27" t="s">
        <v>6</v>
      </c>
      <c r="D2044" s="27" t="s">
        <v>16</v>
      </c>
      <c r="E2044">
        <v>2.7852797122626693</v>
      </c>
    </row>
    <row r="2045" spans="1:5" x14ac:dyDescent="0.35">
      <c r="A2045" s="27" t="s">
        <v>56</v>
      </c>
      <c r="B2045">
        <v>2019</v>
      </c>
      <c r="C2045" s="27" t="s">
        <v>6</v>
      </c>
      <c r="D2045" s="27" t="s">
        <v>17</v>
      </c>
      <c r="E2045">
        <v>0.57025809509593806</v>
      </c>
    </row>
    <row r="2046" spans="1:5" x14ac:dyDescent="0.35">
      <c r="A2046" s="27" t="s">
        <v>56</v>
      </c>
      <c r="B2046">
        <v>2019</v>
      </c>
      <c r="C2046" s="27" t="s">
        <v>7</v>
      </c>
      <c r="D2046" s="27" t="s">
        <v>12</v>
      </c>
      <c r="E2046">
        <v>1.0309372314835259</v>
      </c>
    </row>
    <row r="2047" spans="1:5" x14ac:dyDescent="0.35">
      <c r="A2047" s="27" t="s">
        <v>56</v>
      </c>
      <c r="B2047">
        <v>2019</v>
      </c>
      <c r="C2047" s="27" t="s">
        <v>7</v>
      </c>
      <c r="D2047" s="27" t="s">
        <v>13</v>
      </c>
      <c r="E2047">
        <v>1.6920165890747945</v>
      </c>
    </row>
    <row r="2048" spans="1:5" x14ac:dyDescent="0.35">
      <c r="A2048" s="27" t="s">
        <v>56</v>
      </c>
      <c r="B2048">
        <v>2019</v>
      </c>
      <c r="C2048" s="27" t="s">
        <v>7</v>
      </c>
      <c r="D2048" s="27" t="s">
        <v>14</v>
      </c>
      <c r="E2048">
        <v>8.1164486052017697</v>
      </c>
    </row>
    <row r="2049" spans="1:5" x14ac:dyDescent="0.35">
      <c r="A2049" s="27" t="s">
        <v>56</v>
      </c>
      <c r="B2049">
        <v>2019</v>
      </c>
      <c r="C2049" s="27" t="s">
        <v>7</v>
      </c>
      <c r="D2049" s="27" t="s">
        <v>15</v>
      </c>
      <c r="E2049">
        <v>2584.8886299999999</v>
      </c>
    </row>
    <row r="2050" spans="1:5" x14ac:dyDescent="0.35">
      <c r="A2050" s="27" t="s">
        <v>56</v>
      </c>
      <c r="B2050">
        <v>2019</v>
      </c>
      <c r="C2050" s="27" t="s">
        <v>7</v>
      </c>
      <c r="D2050" s="27" t="s">
        <v>16</v>
      </c>
      <c r="E2050">
        <v>75.027646200999214</v>
      </c>
    </row>
    <row r="2051" spans="1:5" x14ac:dyDescent="0.35">
      <c r="A2051" s="27" t="s">
        <v>56</v>
      </c>
      <c r="B2051">
        <v>2019</v>
      </c>
      <c r="C2051" s="27" t="s">
        <v>7</v>
      </c>
      <c r="D2051" s="27" t="s">
        <v>17</v>
      </c>
      <c r="E2051">
        <v>1.2639765271500576</v>
      </c>
    </row>
    <row r="2052" spans="1:5" x14ac:dyDescent="0.35">
      <c r="A2052" s="27" t="s">
        <v>56</v>
      </c>
      <c r="B2052">
        <v>2019</v>
      </c>
      <c r="C2052" s="27" t="s">
        <v>7</v>
      </c>
      <c r="D2052" s="27" t="s">
        <v>18</v>
      </c>
      <c r="E2052">
        <v>102.75603336626266</v>
      </c>
    </row>
    <row r="2053" spans="1:5" x14ac:dyDescent="0.35">
      <c r="A2053" s="27" t="s">
        <v>56</v>
      </c>
      <c r="B2053">
        <v>2019</v>
      </c>
      <c r="C2053" s="27" t="s">
        <v>7</v>
      </c>
      <c r="D2053" s="27" t="s">
        <v>20</v>
      </c>
      <c r="E2053">
        <v>1547.94776</v>
      </c>
    </row>
    <row r="2054" spans="1:5" x14ac:dyDescent="0.35">
      <c r="A2054" s="27" t="s">
        <v>56</v>
      </c>
      <c r="B2054">
        <v>2019</v>
      </c>
      <c r="C2054" s="27" t="s">
        <v>8</v>
      </c>
      <c r="D2054" s="27" t="s">
        <v>13</v>
      </c>
      <c r="E2054">
        <v>56.342606241485889</v>
      </c>
    </row>
    <row r="2055" spans="1:5" x14ac:dyDescent="0.35">
      <c r="A2055" s="27" t="s">
        <v>56</v>
      </c>
      <c r="B2055">
        <v>2019</v>
      </c>
      <c r="C2055" s="27" t="s">
        <v>9</v>
      </c>
      <c r="D2055" s="27" t="s">
        <v>12</v>
      </c>
      <c r="E2055">
        <v>0.4292288826498829</v>
      </c>
    </row>
    <row r="2056" spans="1:5" x14ac:dyDescent="0.35">
      <c r="A2056" s="27" t="s">
        <v>56</v>
      </c>
      <c r="B2056">
        <v>2019</v>
      </c>
      <c r="C2056" s="27" t="s">
        <v>9</v>
      </c>
      <c r="D2056" s="27" t="s">
        <v>13</v>
      </c>
      <c r="E2056">
        <v>0</v>
      </c>
    </row>
    <row r="2057" spans="1:5" x14ac:dyDescent="0.35">
      <c r="A2057" s="27" t="s">
        <v>56</v>
      </c>
      <c r="B2057">
        <v>2019</v>
      </c>
      <c r="C2057" s="27" t="s">
        <v>9</v>
      </c>
      <c r="D2057" s="27" t="s">
        <v>15</v>
      </c>
      <c r="E2057">
        <v>1046.2580800000001</v>
      </c>
    </row>
    <row r="2058" spans="1:5" x14ac:dyDescent="0.35">
      <c r="A2058" s="27" t="s">
        <v>56</v>
      </c>
      <c r="B2058">
        <v>2019</v>
      </c>
      <c r="C2058" s="27" t="s">
        <v>9</v>
      </c>
      <c r="D2058" s="27" t="s">
        <v>16</v>
      </c>
      <c r="E2058">
        <v>93.954480099646744</v>
      </c>
    </row>
    <row r="2059" spans="1:5" x14ac:dyDescent="0.35">
      <c r="A2059" s="27" t="s">
        <v>56</v>
      </c>
      <c r="B2059">
        <v>2019</v>
      </c>
      <c r="C2059" s="27" t="s">
        <v>9</v>
      </c>
      <c r="D2059" s="27" t="s">
        <v>20</v>
      </c>
      <c r="E2059">
        <v>941.6323000000001</v>
      </c>
    </row>
    <row r="2060" spans="1:5" x14ac:dyDescent="0.35">
      <c r="A2060" s="27" t="s">
        <v>56</v>
      </c>
      <c r="B2060">
        <v>2019</v>
      </c>
      <c r="C2060" s="27" t="s">
        <v>10</v>
      </c>
      <c r="D2060" s="27" t="s">
        <v>12</v>
      </c>
      <c r="E2060">
        <v>135.9914735893926</v>
      </c>
    </row>
    <row r="2061" spans="1:5" x14ac:dyDescent="0.35">
      <c r="A2061" s="27" t="s">
        <v>56</v>
      </c>
      <c r="B2061">
        <v>2019</v>
      </c>
      <c r="C2061" s="27" t="s">
        <v>10</v>
      </c>
      <c r="D2061" s="27" t="s">
        <v>13</v>
      </c>
      <c r="E2061">
        <v>570.00072892479511</v>
      </c>
    </row>
    <row r="2062" spans="1:5" x14ac:dyDescent="0.35">
      <c r="A2062" s="27" t="s">
        <v>56</v>
      </c>
      <c r="B2062">
        <v>2019</v>
      </c>
      <c r="C2062" s="27" t="s">
        <v>10</v>
      </c>
      <c r="D2062" s="27" t="s">
        <v>17</v>
      </c>
      <c r="E2062">
        <v>444.80937699624201</v>
      </c>
    </row>
    <row r="2063" spans="1:5" x14ac:dyDescent="0.35">
      <c r="A2063" s="27" t="s">
        <v>56</v>
      </c>
      <c r="B2063">
        <v>2019</v>
      </c>
      <c r="C2063" s="27" t="s">
        <v>10</v>
      </c>
      <c r="D2063" s="27" t="s">
        <v>20</v>
      </c>
      <c r="E2063">
        <v>2246.7320800000002</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C8AC9-C67B-4259-8F95-AEA7C98A3E5D}">
  <dimension ref="A3:AI80"/>
  <sheetViews>
    <sheetView workbookViewId="0">
      <selection activeCell="AH9" sqref="AH9"/>
    </sheetView>
  </sheetViews>
  <sheetFormatPr defaultRowHeight="14.5" x14ac:dyDescent="0.35"/>
  <cols>
    <col min="1" max="1" width="30.453125" bestFit="1" customWidth="1"/>
    <col min="2" max="2" width="7.36328125" bestFit="1" customWidth="1"/>
    <col min="3" max="3" width="15.26953125" bestFit="1" customWidth="1"/>
    <col min="4" max="8" width="11.81640625" bestFit="1" customWidth="1"/>
    <col min="9" max="14" width="16.7265625" bestFit="1" customWidth="1"/>
    <col min="15" max="15" width="34.6328125" bestFit="1" customWidth="1"/>
    <col min="16" max="19" width="38.7265625" bestFit="1" customWidth="1"/>
    <col min="20" max="23" width="15.7265625" bestFit="1" customWidth="1"/>
    <col min="24" max="27" width="39.453125" bestFit="1" customWidth="1"/>
    <col min="28" max="28" width="36.08984375" bestFit="1" customWidth="1"/>
    <col min="29" max="29" width="22.90625" bestFit="1" customWidth="1"/>
    <col min="30" max="34" width="42.90625" bestFit="1" customWidth="1"/>
    <col min="35" max="35" width="11.81640625" bestFit="1" customWidth="1"/>
    <col min="36" max="36" width="45.453125" bestFit="1" customWidth="1"/>
    <col min="37" max="37" width="12" bestFit="1" customWidth="1"/>
    <col min="38" max="38" width="38.1796875" bestFit="1" customWidth="1"/>
    <col min="39" max="39" width="24.1796875" bestFit="1" customWidth="1"/>
    <col min="40" max="45" width="45.453125" bestFit="1" customWidth="1"/>
    <col min="46" max="46" width="12" bestFit="1" customWidth="1"/>
    <col min="47" max="47" width="24.1796875" bestFit="1" customWidth="1"/>
    <col min="48" max="48" width="27.26953125" bestFit="1" customWidth="1"/>
    <col min="49" max="49" width="45.453125" bestFit="1" customWidth="1"/>
    <col min="50" max="54" width="12" bestFit="1" customWidth="1"/>
    <col min="55" max="55" width="48.54296875" bestFit="1" customWidth="1"/>
    <col min="56" max="56" width="12" bestFit="1" customWidth="1"/>
  </cols>
  <sheetData>
    <row r="3" spans="1:35" x14ac:dyDescent="0.35">
      <c r="A3" s="2" t="s">
        <v>80</v>
      </c>
      <c r="C3" s="2" t="s">
        <v>59</v>
      </c>
    </row>
    <row r="4" spans="1:35" x14ac:dyDescent="0.35">
      <c r="C4" t="s">
        <v>12</v>
      </c>
      <c r="D4" t="s">
        <v>12</v>
      </c>
      <c r="E4" t="s">
        <v>12</v>
      </c>
      <c r="F4" t="s">
        <v>12</v>
      </c>
      <c r="G4" t="s">
        <v>12</v>
      </c>
      <c r="H4" t="s">
        <v>12</v>
      </c>
      <c r="I4" t="s">
        <v>13</v>
      </c>
      <c r="J4" t="s">
        <v>13</v>
      </c>
      <c r="K4" t="s">
        <v>13</v>
      </c>
      <c r="L4" t="s">
        <v>13</v>
      </c>
      <c r="M4" t="s">
        <v>13</v>
      </c>
      <c r="N4" t="s">
        <v>13</v>
      </c>
      <c r="O4" t="s">
        <v>14</v>
      </c>
      <c r="P4" t="s">
        <v>15</v>
      </c>
      <c r="Q4" t="s">
        <v>15</v>
      </c>
      <c r="R4" t="s">
        <v>15</v>
      </c>
      <c r="S4" t="s">
        <v>15</v>
      </c>
      <c r="T4" t="s">
        <v>16</v>
      </c>
      <c r="U4" t="s">
        <v>16</v>
      </c>
      <c r="V4" t="s">
        <v>16</v>
      </c>
      <c r="W4" t="s">
        <v>16</v>
      </c>
      <c r="X4" t="s">
        <v>17</v>
      </c>
      <c r="Y4" t="s">
        <v>17</v>
      </c>
      <c r="Z4" t="s">
        <v>17</v>
      </c>
      <c r="AA4" t="s">
        <v>17</v>
      </c>
      <c r="AB4" t="s">
        <v>18</v>
      </c>
      <c r="AC4" t="s">
        <v>19</v>
      </c>
      <c r="AD4" t="s">
        <v>20</v>
      </c>
      <c r="AE4" t="s">
        <v>20</v>
      </c>
      <c r="AF4" t="s">
        <v>20</v>
      </c>
      <c r="AG4" t="s">
        <v>20</v>
      </c>
      <c r="AH4" t="s">
        <v>20</v>
      </c>
      <c r="AI4" t="s">
        <v>58</v>
      </c>
    </row>
    <row r="5" spans="1:35" x14ac:dyDescent="0.35">
      <c r="A5" s="2" t="s">
        <v>57</v>
      </c>
      <c r="B5" s="2" t="s">
        <v>1</v>
      </c>
      <c r="C5" t="s">
        <v>5</v>
      </c>
      <c r="D5" t="s">
        <v>6</v>
      </c>
      <c r="E5" t="s">
        <v>7</v>
      </c>
      <c r="F5" t="s">
        <v>9</v>
      </c>
      <c r="G5" t="s">
        <v>10</v>
      </c>
      <c r="H5" t="s">
        <v>11</v>
      </c>
      <c r="I5" t="s">
        <v>5</v>
      </c>
      <c r="J5" t="s">
        <v>6</v>
      </c>
      <c r="K5" t="s">
        <v>7</v>
      </c>
      <c r="L5" t="s">
        <v>8</v>
      </c>
      <c r="M5" t="s">
        <v>9</v>
      </c>
      <c r="N5" t="s">
        <v>10</v>
      </c>
      <c r="O5" t="s">
        <v>7</v>
      </c>
      <c r="P5" t="s">
        <v>5</v>
      </c>
      <c r="Q5" t="s">
        <v>6</v>
      </c>
      <c r="R5" t="s">
        <v>7</v>
      </c>
      <c r="S5" t="s">
        <v>9</v>
      </c>
      <c r="T5" t="s">
        <v>5</v>
      </c>
      <c r="U5" t="s">
        <v>6</v>
      </c>
      <c r="V5" t="s">
        <v>7</v>
      </c>
      <c r="W5" t="s">
        <v>9</v>
      </c>
      <c r="X5" t="s">
        <v>5</v>
      </c>
      <c r="Y5" t="s">
        <v>6</v>
      </c>
      <c r="Z5" t="s">
        <v>7</v>
      </c>
      <c r="AA5" t="s">
        <v>10</v>
      </c>
      <c r="AB5" t="s">
        <v>7</v>
      </c>
      <c r="AC5" t="s">
        <v>7</v>
      </c>
      <c r="AD5" t="s">
        <v>5</v>
      </c>
      <c r="AE5" t="s">
        <v>6</v>
      </c>
      <c r="AF5" t="s">
        <v>7</v>
      </c>
      <c r="AG5" t="s">
        <v>9</v>
      </c>
      <c r="AH5" t="s">
        <v>10</v>
      </c>
    </row>
    <row r="6" spans="1:35" x14ac:dyDescent="0.35">
      <c r="A6" t="s">
        <v>4</v>
      </c>
      <c r="B6">
        <v>2018</v>
      </c>
      <c r="C6" s="27">
        <v>0</v>
      </c>
      <c r="D6" s="27">
        <v>0.48092400975232757</v>
      </c>
      <c r="E6" s="27">
        <v>2.4480847842146716</v>
      </c>
      <c r="F6" s="27">
        <v>1.2247625179018242</v>
      </c>
      <c r="G6" s="27">
        <v>498.94668374024349</v>
      </c>
      <c r="H6" s="27"/>
      <c r="I6" s="27">
        <v>205.34715067092577</v>
      </c>
      <c r="J6" s="27">
        <v>652.58108750622546</v>
      </c>
      <c r="K6" s="27">
        <v>193.0979150513443</v>
      </c>
      <c r="L6" s="27">
        <v>319.46102062677005</v>
      </c>
      <c r="M6" s="27">
        <v>0</v>
      </c>
      <c r="N6" s="27">
        <v>42579.512826144732</v>
      </c>
      <c r="O6" s="27">
        <v>16856.400000000005</v>
      </c>
      <c r="P6" s="27">
        <v>67053.337100000004</v>
      </c>
      <c r="Q6" s="27"/>
      <c r="R6" s="27">
        <v>82628.012859999988</v>
      </c>
      <c r="S6" s="27">
        <v>5014.6551300000001</v>
      </c>
      <c r="T6" s="27">
        <v>442.54990163842797</v>
      </c>
      <c r="U6" s="27">
        <v>67.726796028339663</v>
      </c>
      <c r="V6" s="27">
        <v>345.09325200500422</v>
      </c>
      <c r="W6" s="27">
        <v>99.341050328227738</v>
      </c>
      <c r="X6" s="27">
        <v>100.83172371861978</v>
      </c>
      <c r="Y6" s="27">
        <v>431.17711080833959</v>
      </c>
      <c r="Z6" s="27">
        <v>96.501781505005766</v>
      </c>
      <c r="AA6" s="27">
        <v>20908.989383968041</v>
      </c>
      <c r="AB6" s="27">
        <v>21599.999999999996</v>
      </c>
      <c r="AC6" s="27">
        <v>16865.400000000001</v>
      </c>
      <c r="AD6" s="27">
        <v>62558.014999999992</v>
      </c>
      <c r="AE6" s="27"/>
      <c r="AF6" s="27">
        <v>67053.337100000004</v>
      </c>
      <c r="AG6" s="27">
        <v>4513.1896199999992</v>
      </c>
      <c r="AH6" s="27">
        <v>20571.463369999998</v>
      </c>
      <c r="AI6" s="27">
        <v>431659.12163505214</v>
      </c>
    </row>
    <row r="7" spans="1:35" x14ac:dyDescent="0.35">
      <c r="A7" t="s">
        <v>4</v>
      </c>
      <c r="B7">
        <v>2019</v>
      </c>
      <c r="C7" s="27">
        <v>0</v>
      </c>
      <c r="D7" s="27">
        <v>0.50738844264604055</v>
      </c>
      <c r="E7" s="27">
        <v>2.5827398441249985</v>
      </c>
      <c r="F7" s="27">
        <v>1.2921325194747528</v>
      </c>
      <c r="G7" s="27">
        <v>526.60825835284902</v>
      </c>
      <c r="H7" s="27"/>
      <c r="I7" s="27">
        <v>175.34954403482251</v>
      </c>
      <c r="J7" s="27">
        <v>540.09745037799314</v>
      </c>
      <c r="K7" s="27">
        <v>155.59355049094808</v>
      </c>
      <c r="L7" s="27">
        <v>986.49023228199201</v>
      </c>
      <c r="M7" s="27">
        <v>0</v>
      </c>
      <c r="N7" s="27">
        <v>34565.169222814242</v>
      </c>
      <c r="O7" s="27">
        <v>16932.099999999999</v>
      </c>
      <c r="P7" s="27">
        <v>40837.639429999996</v>
      </c>
      <c r="Q7" s="27"/>
      <c r="R7" s="27">
        <v>53669.627919999999</v>
      </c>
      <c r="S7" s="27">
        <v>4762.1436300000005</v>
      </c>
      <c r="T7" s="27">
        <v>473.03066572156865</v>
      </c>
      <c r="U7" s="27">
        <v>72.383528379803749</v>
      </c>
      <c r="V7" s="27">
        <v>368.88651038930612</v>
      </c>
      <c r="W7" s="27">
        <v>99.944136200618203</v>
      </c>
      <c r="X7" s="27">
        <v>92.615402143623584</v>
      </c>
      <c r="Y7" s="27">
        <v>408.80580066571542</v>
      </c>
      <c r="Z7" s="27">
        <v>87.329632936817049</v>
      </c>
      <c r="AA7" s="27">
        <v>18715.249164253844</v>
      </c>
      <c r="AB7" s="27">
        <v>19200.099999999999</v>
      </c>
      <c r="AC7" s="27">
        <v>15932.399999999998</v>
      </c>
      <c r="AD7" s="27">
        <v>38014.049789999997</v>
      </c>
      <c r="AE7" s="27"/>
      <c r="AF7" s="27">
        <v>40837.639429999996</v>
      </c>
      <c r="AG7" s="27">
        <v>4285.9292699999996</v>
      </c>
      <c r="AH7" s="27">
        <v>16131.79249</v>
      </c>
      <c r="AI7" s="27">
        <v>307875.35731985047</v>
      </c>
    </row>
    <row r="8" spans="1:35" x14ac:dyDescent="0.35">
      <c r="A8" t="s">
        <v>21</v>
      </c>
      <c r="B8">
        <v>2018</v>
      </c>
      <c r="C8" s="27">
        <v>0</v>
      </c>
      <c r="D8" s="27"/>
      <c r="E8" s="27">
        <v>1895.9644087935042</v>
      </c>
      <c r="F8" s="27">
        <v>9.9591005576919613</v>
      </c>
      <c r="G8" s="27">
        <v>251.50815957634757</v>
      </c>
      <c r="H8" s="27"/>
      <c r="I8" s="27">
        <v>532.84840820196393</v>
      </c>
      <c r="J8" s="27">
        <v>0.19523124554680987</v>
      </c>
      <c r="K8" s="27">
        <v>332.87289252023908</v>
      </c>
      <c r="L8" s="27">
        <v>9855.7442006954007</v>
      </c>
      <c r="M8" s="27">
        <v>0</v>
      </c>
      <c r="N8" s="27">
        <v>80355.339267336865</v>
      </c>
      <c r="O8" s="27">
        <v>20210.999999999996</v>
      </c>
      <c r="P8" s="27">
        <v>97026.735899999985</v>
      </c>
      <c r="Q8" s="27"/>
      <c r="R8" s="27">
        <v>148921.44180999999</v>
      </c>
      <c r="S8" s="27">
        <v>28556.827590000004</v>
      </c>
      <c r="T8" s="27">
        <v>0.42536819475914206</v>
      </c>
      <c r="U8" s="27"/>
      <c r="V8" s="27">
        <v>2507.1122105785935</v>
      </c>
      <c r="W8" s="27">
        <v>1068.8893820421706</v>
      </c>
      <c r="X8" s="27">
        <v>338.34605980545837</v>
      </c>
      <c r="Y8" s="27">
        <v>0.1288305661614941</v>
      </c>
      <c r="Z8" s="27">
        <v>163.68131004888019</v>
      </c>
      <c r="AA8" s="27">
        <v>39446.843799579496</v>
      </c>
      <c r="AB8" s="27">
        <v>71339</v>
      </c>
      <c r="AC8" s="27"/>
      <c r="AD8" s="27">
        <v>94718.847220000011</v>
      </c>
      <c r="AE8" s="27"/>
      <c r="AF8" s="27">
        <v>97026.735899999985</v>
      </c>
      <c r="AG8" s="27">
        <v>25701.144829999997</v>
      </c>
      <c r="AH8" s="27">
        <v>57058.277340000001</v>
      </c>
      <c r="AI8" s="27">
        <v>777319.86921974306</v>
      </c>
    </row>
    <row r="9" spans="1:35" x14ac:dyDescent="0.35">
      <c r="A9" t="s">
        <v>21</v>
      </c>
      <c r="B9">
        <v>2019</v>
      </c>
      <c r="C9" s="27">
        <v>0</v>
      </c>
      <c r="D9" s="27"/>
      <c r="E9" s="27">
        <v>1107.9786914267488</v>
      </c>
      <c r="F9" s="27">
        <v>11.937926682251957</v>
      </c>
      <c r="G9" s="27">
        <v>350.05264211798897</v>
      </c>
      <c r="H9" s="27"/>
      <c r="I9" s="27">
        <v>559.51958849783387</v>
      </c>
      <c r="J9" s="27">
        <v>0.20950157996665333</v>
      </c>
      <c r="K9" s="27">
        <v>360.46331865076343</v>
      </c>
      <c r="L9" s="27">
        <v>12183.509738988951</v>
      </c>
      <c r="M9" s="27">
        <v>0</v>
      </c>
      <c r="N9" s="27">
        <v>86070.272256922268</v>
      </c>
      <c r="O9" s="27">
        <v>47665.907011296695</v>
      </c>
      <c r="P9" s="27">
        <v>187469.75385000001</v>
      </c>
      <c r="Q9" s="27"/>
      <c r="R9" s="27">
        <v>283404.1189</v>
      </c>
      <c r="S9" s="27">
        <v>28857.791310000001</v>
      </c>
      <c r="T9" s="27">
        <v>0.44008884701794698</v>
      </c>
      <c r="U9" s="27"/>
      <c r="V9" s="27">
        <v>1217.7398126258499</v>
      </c>
      <c r="W9" s="27">
        <v>629.09500172747892</v>
      </c>
      <c r="X9" s="27">
        <v>374.67358210202894</v>
      </c>
      <c r="Y9" s="27">
        <v>0.14245451716270782</v>
      </c>
      <c r="Z9" s="27">
        <v>189.05687665915926</v>
      </c>
      <c r="AA9" s="27">
        <v>45509.65516039767</v>
      </c>
      <c r="AB9" s="27">
        <v>317801.15899999999</v>
      </c>
      <c r="AC9" s="27"/>
      <c r="AD9" s="27">
        <v>226566.14927000002</v>
      </c>
      <c r="AE9" s="27"/>
      <c r="AF9" s="27">
        <v>187469.75385000001</v>
      </c>
      <c r="AG9" s="27">
        <v>25972.012189999998</v>
      </c>
      <c r="AH9" s="27">
        <v>59723.748790000012</v>
      </c>
      <c r="AI9" s="27">
        <v>1513495.1408130398</v>
      </c>
    </row>
    <row r="10" spans="1:35" x14ac:dyDescent="0.35">
      <c r="A10" t="s">
        <v>22</v>
      </c>
      <c r="B10">
        <v>2018</v>
      </c>
      <c r="C10" s="27">
        <v>0</v>
      </c>
      <c r="D10" s="27">
        <v>0.2865162919089333</v>
      </c>
      <c r="E10" s="27">
        <v>2.7675258074638491</v>
      </c>
      <c r="F10" s="27">
        <v>0.69357830889357053</v>
      </c>
      <c r="G10" s="27">
        <v>266.29670219173346</v>
      </c>
      <c r="H10" s="27"/>
      <c r="I10" s="27">
        <v>58.496781377153724</v>
      </c>
      <c r="J10" s="27">
        <v>218.92837089562016</v>
      </c>
      <c r="K10" s="27">
        <v>233.59655513001866</v>
      </c>
      <c r="L10" s="27">
        <v>2428.944412018081</v>
      </c>
      <c r="M10" s="27">
        <v>0</v>
      </c>
      <c r="N10" s="27">
        <v>55285.033880579125</v>
      </c>
      <c r="O10" s="27">
        <v>2176.6358835146002</v>
      </c>
      <c r="P10" s="27">
        <v>62363.733100000012</v>
      </c>
      <c r="Q10" s="27"/>
      <c r="R10" s="27">
        <v>106896.24866999999</v>
      </c>
      <c r="S10" s="27">
        <v>9032.6252100000002</v>
      </c>
      <c r="T10" s="27">
        <v>3.4916686294910502</v>
      </c>
      <c r="U10" s="27">
        <v>5.0404587219125183</v>
      </c>
      <c r="V10" s="27">
        <v>48.68087264859647</v>
      </c>
      <c r="W10" s="27">
        <v>298.23500000000001</v>
      </c>
      <c r="X10" s="27">
        <v>32.269781313574327</v>
      </c>
      <c r="Y10" s="27">
        <v>137.57316674214971</v>
      </c>
      <c r="Z10" s="27">
        <v>149.58369259546603</v>
      </c>
      <c r="AA10" s="27">
        <v>34615.573359348811</v>
      </c>
      <c r="AB10" s="27">
        <v>25226.999999999996</v>
      </c>
      <c r="AC10" s="27">
        <v>10273.000000000002</v>
      </c>
      <c r="AD10" s="27">
        <v>74865.473690000013</v>
      </c>
      <c r="AE10" s="27"/>
      <c r="AF10" s="27">
        <v>62363.733100000012</v>
      </c>
      <c r="AG10" s="27">
        <v>8129.362680000002</v>
      </c>
      <c r="AH10" s="27">
        <v>32934.037470000003</v>
      </c>
      <c r="AI10" s="27">
        <v>488047.3421261147</v>
      </c>
    </row>
    <row r="11" spans="1:35" x14ac:dyDescent="0.35">
      <c r="A11" t="s">
        <v>22</v>
      </c>
      <c r="B11">
        <v>2019</v>
      </c>
      <c r="C11" s="27">
        <v>0</v>
      </c>
      <c r="D11" s="27">
        <v>0.29073457568102512</v>
      </c>
      <c r="E11" s="27">
        <v>2.8083491785976324</v>
      </c>
      <c r="F11" s="27">
        <v>0.70380963529272988</v>
      </c>
      <c r="G11" s="27">
        <v>270.59371967173763</v>
      </c>
      <c r="H11" s="27"/>
      <c r="I11" s="27">
        <v>51.231396982803872</v>
      </c>
      <c r="J11" s="27">
        <v>193.89725201660715</v>
      </c>
      <c r="K11" s="27">
        <v>196.81529650684141</v>
      </c>
      <c r="L11" s="27">
        <v>2130.3727761554273</v>
      </c>
      <c r="M11" s="27">
        <v>0</v>
      </c>
      <c r="N11" s="27">
        <v>46679.683278338314</v>
      </c>
      <c r="O11" s="27">
        <v>2166.35619878341</v>
      </c>
      <c r="P11" s="27">
        <v>59293.87243000001</v>
      </c>
      <c r="Q11" s="27"/>
      <c r="R11" s="27">
        <v>99595.140650000001</v>
      </c>
      <c r="S11" s="27">
        <v>8543.6513099999993</v>
      </c>
      <c r="T11" s="27">
        <v>3.4428786066353352</v>
      </c>
      <c r="U11" s="27">
        <v>4.9700351602003305</v>
      </c>
      <c r="V11" s="27">
        <v>48.000663364541502</v>
      </c>
      <c r="W11" s="27">
        <v>298.53463895185092</v>
      </c>
      <c r="X11" s="27">
        <v>22.262160030961834</v>
      </c>
      <c r="Y11" s="27">
        <v>97.820422120078916</v>
      </c>
      <c r="Z11" s="27">
        <v>106.46218609083523</v>
      </c>
      <c r="AA11" s="27">
        <v>24757.455231758126</v>
      </c>
      <c r="AB11" s="27">
        <v>27327.862322064226</v>
      </c>
      <c r="AC11" s="27">
        <v>9878.9987468777836</v>
      </c>
      <c r="AD11" s="27">
        <v>70063.748950000008</v>
      </c>
      <c r="AE11" s="27"/>
      <c r="AF11" s="27">
        <v>59293.87243000001</v>
      </c>
      <c r="AG11" s="27">
        <v>7689.2861699999994</v>
      </c>
      <c r="AH11" s="27">
        <v>30385.756830000002</v>
      </c>
      <c r="AI11" s="27">
        <v>449103.89086686989</v>
      </c>
    </row>
    <row r="12" spans="1:35" x14ac:dyDescent="0.35">
      <c r="A12" t="s">
        <v>23</v>
      </c>
      <c r="B12">
        <v>2018</v>
      </c>
      <c r="C12" s="27">
        <v>0</v>
      </c>
      <c r="D12" s="27">
        <v>2.1074300088077716E-2</v>
      </c>
      <c r="E12" s="27">
        <v>1873.4838020191835</v>
      </c>
      <c r="F12" s="27">
        <v>1.775784566400024</v>
      </c>
      <c r="G12" s="27">
        <v>56.767097846539755</v>
      </c>
      <c r="H12" s="27">
        <v>11.918121475507071</v>
      </c>
      <c r="I12" s="27">
        <v>54.44299243332641</v>
      </c>
      <c r="J12" s="27">
        <v>7.4769108576329293</v>
      </c>
      <c r="K12" s="27">
        <v>38.573520291270071</v>
      </c>
      <c r="L12" s="27">
        <v>132.01708860385861</v>
      </c>
      <c r="M12" s="27">
        <v>0</v>
      </c>
      <c r="N12" s="27">
        <v>21087.379487813909</v>
      </c>
      <c r="O12" s="27">
        <v>15935.42</v>
      </c>
      <c r="P12" s="27">
        <v>9251.5492999999988</v>
      </c>
      <c r="Q12" s="27"/>
      <c r="R12" s="27">
        <v>19031.3891</v>
      </c>
      <c r="S12" s="27">
        <v>3601.8124099999995</v>
      </c>
      <c r="T12" s="27">
        <v>70.926701886796891</v>
      </c>
      <c r="U12" s="27">
        <v>4.1400564120686827</v>
      </c>
      <c r="V12" s="27">
        <v>2026.7955950491742</v>
      </c>
      <c r="W12" s="27">
        <v>590.91233957680686</v>
      </c>
      <c r="X12" s="27">
        <v>37.879554475086856</v>
      </c>
      <c r="Y12" s="27">
        <v>4.8304135012494269</v>
      </c>
      <c r="Z12" s="27">
        <v>26.479444790323171</v>
      </c>
      <c r="AA12" s="27">
        <v>14314.190587233341</v>
      </c>
      <c r="AB12" s="27">
        <v>22388.850000000006</v>
      </c>
      <c r="AC12" s="27">
        <v>730.37</v>
      </c>
      <c r="AD12" s="27">
        <v>10212.281969999998</v>
      </c>
      <c r="AE12" s="27"/>
      <c r="AF12" s="27">
        <v>9251.5492999999988</v>
      </c>
      <c r="AG12" s="27">
        <v>3241.631159999999</v>
      </c>
      <c r="AH12" s="27">
        <v>9179.2883600000023</v>
      </c>
      <c r="AI12" s="27">
        <v>143164.15217313258</v>
      </c>
    </row>
    <row r="13" spans="1:35" x14ac:dyDescent="0.35">
      <c r="A13" t="s">
        <v>23</v>
      </c>
      <c r="B13">
        <v>2019</v>
      </c>
      <c r="C13" s="27">
        <v>0</v>
      </c>
      <c r="D13" s="27">
        <v>4.2273671842416073E-2</v>
      </c>
      <c r="E13" s="27">
        <v>3760.9248874792797</v>
      </c>
      <c r="F13" s="27">
        <v>3.5610225367905834</v>
      </c>
      <c r="G13" s="27">
        <v>94.214930067701403</v>
      </c>
      <c r="H13" s="27">
        <v>24.107015411254515</v>
      </c>
      <c r="I13" s="27">
        <v>65.760556842495419</v>
      </c>
      <c r="J13" s="27">
        <v>8.48126856601227</v>
      </c>
      <c r="K13" s="27">
        <v>47.051195399802864</v>
      </c>
      <c r="L13" s="27">
        <v>0</v>
      </c>
      <c r="M13" s="27">
        <v>0</v>
      </c>
      <c r="N13" s="27">
        <v>25651.366979191695</v>
      </c>
      <c r="O13" s="27">
        <v>14963.02</v>
      </c>
      <c r="P13" s="27">
        <v>12407.376780000001</v>
      </c>
      <c r="Q13" s="27"/>
      <c r="R13" s="27">
        <v>24454.75157</v>
      </c>
      <c r="S13" s="27">
        <v>4230.3951000000006</v>
      </c>
      <c r="T13" s="27">
        <v>97.169522659675891</v>
      </c>
      <c r="U13" s="27">
        <v>5.6721544742616432</v>
      </c>
      <c r="V13" s="27">
        <v>4457.5724192991065</v>
      </c>
      <c r="W13" s="27">
        <v>519.5652212985384</v>
      </c>
      <c r="X13" s="27">
        <v>42.125549592078499</v>
      </c>
      <c r="Y13" s="27">
        <v>5.4573636515969994</v>
      </c>
      <c r="Z13" s="27">
        <v>29.007221384280541</v>
      </c>
      <c r="AA13" s="27">
        <v>15732.659865372043</v>
      </c>
      <c r="AB13" s="27">
        <v>22019.340000000004</v>
      </c>
      <c r="AC13" s="27">
        <v>462.25999999999993</v>
      </c>
      <c r="AD13" s="27">
        <v>15275.096570000002</v>
      </c>
      <c r="AE13" s="27"/>
      <c r="AF13" s="27">
        <v>12407.376780000001</v>
      </c>
      <c r="AG13" s="27">
        <v>3807.3555999999999</v>
      </c>
      <c r="AH13" s="27">
        <v>9602.6945199999991</v>
      </c>
      <c r="AI13" s="27">
        <v>170174.40636689845</v>
      </c>
    </row>
    <row r="14" spans="1:35" x14ac:dyDescent="0.35">
      <c r="A14" t="s">
        <v>24</v>
      </c>
      <c r="B14">
        <v>2018</v>
      </c>
      <c r="C14" s="27">
        <v>0</v>
      </c>
      <c r="D14" s="27">
        <v>105.21993002067295</v>
      </c>
      <c r="E14" s="27">
        <v>1705.6528930857544</v>
      </c>
      <c r="F14" s="27">
        <v>11.141021315975827</v>
      </c>
      <c r="G14" s="27">
        <v>2311.3940494304557</v>
      </c>
      <c r="H14" s="27">
        <v>17.593160468242221</v>
      </c>
      <c r="I14" s="27">
        <v>118.26736853489788</v>
      </c>
      <c r="J14" s="27">
        <v>411.76169927446716</v>
      </c>
      <c r="K14" s="27">
        <v>255.76848476216477</v>
      </c>
      <c r="L14" s="27">
        <v>1120.7964656192048</v>
      </c>
      <c r="M14" s="27">
        <v>0</v>
      </c>
      <c r="N14" s="27">
        <v>83347.40598180925</v>
      </c>
      <c r="O14" s="27">
        <v>75944.999999999985</v>
      </c>
      <c r="P14" s="27">
        <v>29274.593750000004</v>
      </c>
      <c r="Q14" s="27"/>
      <c r="R14" s="27">
        <v>62248.100969999985</v>
      </c>
      <c r="S14" s="27">
        <v>14238.701939999999</v>
      </c>
      <c r="T14" s="27">
        <v>509.9946095711507</v>
      </c>
      <c r="U14" s="27">
        <v>136.76787293490355</v>
      </c>
      <c r="V14" s="27">
        <v>4317.3843944939463</v>
      </c>
      <c r="W14" s="27">
        <v>578.21999999999935</v>
      </c>
      <c r="X14" s="27">
        <v>88.42282102802821</v>
      </c>
      <c r="Y14" s="27">
        <v>306.52219588803968</v>
      </c>
      <c r="Z14" s="27">
        <v>191.92756157336689</v>
      </c>
      <c r="AA14" s="27">
        <v>60520.127421510573</v>
      </c>
      <c r="AB14" s="27">
        <v>102086.99999999994</v>
      </c>
      <c r="AC14" s="27">
        <v>3373.9999999999991</v>
      </c>
      <c r="AD14" s="27">
        <v>33683.370009999999</v>
      </c>
      <c r="AE14" s="27"/>
      <c r="AF14" s="27">
        <v>29274.593750000004</v>
      </c>
      <c r="AG14" s="27">
        <v>12814.831760000001</v>
      </c>
      <c r="AH14" s="27">
        <v>29988.601129999995</v>
      </c>
      <c r="AI14" s="27">
        <v>548983.16124132101</v>
      </c>
    </row>
    <row r="15" spans="1:35" x14ac:dyDescent="0.35">
      <c r="A15" t="s">
        <v>24</v>
      </c>
      <c r="B15">
        <v>2019</v>
      </c>
      <c r="C15" s="27">
        <v>0</v>
      </c>
      <c r="D15" s="27">
        <v>95.466325560618458</v>
      </c>
      <c r="E15" s="27">
        <v>1651.8785706371816</v>
      </c>
      <c r="F15" s="27">
        <v>10.85809929979208</v>
      </c>
      <c r="G15" s="27">
        <v>2250.5712769409179</v>
      </c>
      <c r="H15" s="27">
        <v>17.219504365007985</v>
      </c>
      <c r="I15" s="27">
        <v>79.419709046391276</v>
      </c>
      <c r="J15" s="27">
        <v>297.66954977143263</v>
      </c>
      <c r="K15" s="27">
        <v>188.32600580300672</v>
      </c>
      <c r="L15" s="27">
        <v>2103.0804954499558</v>
      </c>
      <c r="M15" s="27">
        <v>0</v>
      </c>
      <c r="N15" s="27">
        <v>60768.504239929214</v>
      </c>
      <c r="O15" s="27">
        <v>73349.2</v>
      </c>
      <c r="P15" s="27">
        <v>19016.993630000001</v>
      </c>
      <c r="Q15" s="27"/>
      <c r="R15" s="27">
        <v>38318.024230000003</v>
      </c>
      <c r="S15" s="27">
        <v>9922.5690100000011</v>
      </c>
      <c r="T15" s="27">
        <v>500.76192927502439</v>
      </c>
      <c r="U15" s="27">
        <v>129.40961331628108</v>
      </c>
      <c r="V15" s="27">
        <v>4145.1664560999616</v>
      </c>
      <c r="W15" s="27">
        <v>572.64943483730599</v>
      </c>
      <c r="X15" s="27">
        <v>74.235588724165794</v>
      </c>
      <c r="Y15" s="27">
        <v>263.24407324839279</v>
      </c>
      <c r="Z15" s="27">
        <v>165.97779850900812</v>
      </c>
      <c r="AA15" s="27">
        <v>51413.042539518436</v>
      </c>
      <c r="AB15" s="27">
        <v>87406.699999999983</v>
      </c>
      <c r="AC15" s="27">
        <v>1062.4000000000001</v>
      </c>
      <c r="AD15" s="27">
        <v>22320.308409999998</v>
      </c>
      <c r="AE15" s="27"/>
      <c r="AF15" s="27">
        <v>19016.993630000001</v>
      </c>
      <c r="AG15" s="27">
        <v>8930.3121099999989</v>
      </c>
      <c r="AH15" s="27">
        <v>16989.972720000002</v>
      </c>
      <c r="AI15" s="27">
        <v>421060.95495033206</v>
      </c>
    </row>
    <row r="16" spans="1:35" x14ac:dyDescent="0.35">
      <c r="A16" t="s">
        <v>25</v>
      </c>
      <c r="B16">
        <v>2018</v>
      </c>
      <c r="C16" s="27">
        <v>0</v>
      </c>
      <c r="D16" s="27">
        <v>5.3163460850450088E-2</v>
      </c>
      <c r="E16" s="27">
        <v>169.10833173299594</v>
      </c>
      <c r="F16" s="27">
        <v>9.5659260238163064</v>
      </c>
      <c r="G16" s="27">
        <v>763.12796404607968</v>
      </c>
      <c r="H16" s="27"/>
      <c r="I16" s="27">
        <v>1658.540829375715</v>
      </c>
      <c r="J16" s="27">
        <v>3.827076874906319E-2</v>
      </c>
      <c r="K16" s="27">
        <v>174.53080111423432</v>
      </c>
      <c r="L16" s="27">
        <v>8687.3990637215793</v>
      </c>
      <c r="M16" s="27">
        <v>0</v>
      </c>
      <c r="N16" s="27">
        <v>39850.491035019724</v>
      </c>
      <c r="O16" s="27">
        <v>13061.999999999996</v>
      </c>
      <c r="P16" s="27">
        <v>76854.823010000007</v>
      </c>
      <c r="Q16" s="27"/>
      <c r="R16" s="27">
        <v>103976.33758000001</v>
      </c>
      <c r="S16" s="27">
        <v>11332.11434</v>
      </c>
      <c r="T16" s="27">
        <v>69.754476733427211</v>
      </c>
      <c r="U16" s="27">
        <v>4.8018328526265472</v>
      </c>
      <c r="V16" s="27">
        <v>390.89436660036603</v>
      </c>
      <c r="W16" s="27">
        <v>845.58600255716556</v>
      </c>
      <c r="X16" s="27">
        <v>711.70950621759687</v>
      </c>
      <c r="Y16" s="27">
        <v>1.128597335294044E-2</v>
      </c>
      <c r="Z16" s="27">
        <v>59.972198630900522</v>
      </c>
      <c r="AA16" s="27">
        <v>13761.307009178148</v>
      </c>
      <c r="AB16" s="27">
        <v>50758.000000000007</v>
      </c>
      <c r="AC16" s="27"/>
      <c r="AD16" s="27">
        <v>77737.607600000003</v>
      </c>
      <c r="AE16" s="27"/>
      <c r="AF16" s="27">
        <v>76854.823010000007</v>
      </c>
      <c r="AG16" s="27">
        <v>10198.902910000001</v>
      </c>
      <c r="AH16" s="27">
        <v>27371.941409999996</v>
      </c>
      <c r="AI16" s="27">
        <v>515303.44192400726</v>
      </c>
    </row>
    <row r="17" spans="1:35" x14ac:dyDescent="0.35">
      <c r="A17" t="s">
        <v>25</v>
      </c>
      <c r="B17">
        <v>2019</v>
      </c>
      <c r="C17" s="27">
        <v>0</v>
      </c>
      <c r="D17" s="27">
        <v>5.0868279337170884E-2</v>
      </c>
      <c r="E17" s="27">
        <v>62.685467655086249</v>
      </c>
      <c r="F17" s="27">
        <v>9.1497938098506015</v>
      </c>
      <c r="G17" s="27">
        <v>729.64268446739004</v>
      </c>
      <c r="H17" s="27"/>
      <c r="I17" s="27">
        <v>1916.8004656923704</v>
      </c>
      <c r="J17" s="27">
        <v>3.4426529731631191E-2</v>
      </c>
      <c r="K17" s="27">
        <v>204.56923421804672</v>
      </c>
      <c r="L17" s="27">
        <v>7002.6239889198132</v>
      </c>
      <c r="M17" s="27">
        <v>0</v>
      </c>
      <c r="N17" s="27">
        <v>47151.971884640043</v>
      </c>
      <c r="O17" s="27">
        <v>9647</v>
      </c>
      <c r="P17" s="27">
        <v>72167.352490000019</v>
      </c>
      <c r="Q17" s="27"/>
      <c r="R17" s="27">
        <v>98377.912360000002</v>
      </c>
      <c r="S17" s="27">
        <v>12780.321690000002</v>
      </c>
      <c r="T17" s="27">
        <v>89.614373332665338</v>
      </c>
      <c r="U17" s="27">
        <v>6.1927898941654087</v>
      </c>
      <c r="V17" s="27">
        <v>203.00563230532407</v>
      </c>
      <c r="W17" s="27">
        <v>785.90610720138648</v>
      </c>
      <c r="X17" s="27">
        <v>938.95289169683372</v>
      </c>
      <c r="Y17" s="27">
        <v>1.5245056116752042E-2</v>
      </c>
      <c r="Z17" s="27">
        <v>80.90283843030987</v>
      </c>
      <c r="AA17" s="27">
        <v>18600.129024816735</v>
      </c>
      <c r="AB17" s="27">
        <v>47706.000000000007</v>
      </c>
      <c r="AC17" s="27"/>
      <c r="AD17" s="27">
        <v>72723.598329999993</v>
      </c>
      <c r="AE17" s="27"/>
      <c r="AF17" s="27">
        <v>72167.352490000019</v>
      </c>
      <c r="AG17" s="27">
        <v>11502.289510000001</v>
      </c>
      <c r="AH17" s="27">
        <v>26932.3462</v>
      </c>
      <c r="AI17" s="27">
        <v>501786.42078694527</v>
      </c>
    </row>
    <row r="18" spans="1:35" x14ac:dyDescent="0.35">
      <c r="A18" t="s">
        <v>26</v>
      </c>
      <c r="B18">
        <v>2018</v>
      </c>
      <c r="C18" s="27">
        <v>0</v>
      </c>
      <c r="D18" s="27"/>
      <c r="E18" s="27">
        <v>3.0238350445933522</v>
      </c>
      <c r="F18" s="27">
        <v>7.7368586580236848E-2</v>
      </c>
      <c r="G18" s="27">
        <v>67.528044882786091</v>
      </c>
      <c r="H18" s="27">
        <v>4.4218254860403645</v>
      </c>
      <c r="I18" s="27">
        <v>7.5044677623149418</v>
      </c>
      <c r="J18" s="27">
        <v>0</v>
      </c>
      <c r="K18" s="27">
        <v>5.174378165908271</v>
      </c>
      <c r="L18" s="27">
        <v>0</v>
      </c>
      <c r="M18" s="27">
        <v>0</v>
      </c>
      <c r="N18" s="27">
        <v>3629.3211540717766</v>
      </c>
      <c r="O18" s="27"/>
      <c r="P18" s="27">
        <v>98.676189999999991</v>
      </c>
      <c r="Q18" s="27"/>
      <c r="R18" s="27">
        <v>884.80141000000003</v>
      </c>
      <c r="S18" s="27">
        <v>586.69559000000004</v>
      </c>
      <c r="T18" s="27">
        <v>31.33812452662044</v>
      </c>
      <c r="U18" s="27"/>
      <c r="V18" s="27">
        <v>19.019875473379486</v>
      </c>
      <c r="W18" s="27">
        <v>154.99999999999991</v>
      </c>
      <c r="X18" s="27">
        <v>7.3445265198610006</v>
      </c>
      <c r="Y18" s="27"/>
      <c r="Z18" s="27">
        <v>4.8336885918238188</v>
      </c>
      <c r="AA18" s="27">
        <v>3265.8217848883151</v>
      </c>
      <c r="AB18" s="27"/>
      <c r="AC18" s="27">
        <v>64</v>
      </c>
      <c r="AD18" s="27">
        <v>121.45448999999999</v>
      </c>
      <c r="AE18" s="27"/>
      <c r="AF18" s="27">
        <v>98.676189999999991</v>
      </c>
      <c r="AG18" s="27">
        <v>528.02602000000002</v>
      </c>
      <c r="AH18" s="27">
        <v>822.01648</v>
      </c>
      <c r="AI18" s="27">
        <v>10404.755443999999</v>
      </c>
    </row>
    <row r="19" spans="1:35" x14ac:dyDescent="0.35">
      <c r="A19" t="s">
        <v>26</v>
      </c>
      <c r="B19">
        <v>2019</v>
      </c>
      <c r="C19" s="27">
        <v>0</v>
      </c>
      <c r="D19" s="27"/>
      <c r="E19" s="27">
        <v>5.112054317443639</v>
      </c>
      <c r="F19" s="27">
        <v>0.13080965771774866</v>
      </c>
      <c r="G19" s="27">
        <v>65.655716624843365</v>
      </c>
      <c r="H19" s="27">
        <v>6.8567754807153412</v>
      </c>
      <c r="I19" s="27">
        <v>10.136313995062421</v>
      </c>
      <c r="J19" s="27">
        <v>0</v>
      </c>
      <c r="K19" s="27">
        <v>6.6465838489733731</v>
      </c>
      <c r="L19" s="27">
        <v>0</v>
      </c>
      <c r="M19" s="27">
        <v>0</v>
      </c>
      <c r="N19" s="27">
        <v>4765.2171021559643</v>
      </c>
      <c r="O19" s="27"/>
      <c r="P19" s="27">
        <v>249.72548</v>
      </c>
      <c r="Q19" s="27"/>
      <c r="R19" s="27">
        <v>2204.5918499999998</v>
      </c>
      <c r="S19" s="27">
        <v>891.85274000000004</v>
      </c>
      <c r="T19" s="27">
        <v>35.275354720303568</v>
      </c>
      <c r="U19" s="27"/>
      <c r="V19" s="27">
        <v>21.647296868272825</v>
      </c>
      <c r="W19" s="27">
        <v>158.89499659297906</v>
      </c>
      <c r="X19" s="27">
        <v>9.5829011486669895</v>
      </c>
      <c r="Y19" s="27"/>
      <c r="Z19" s="27">
        <v>6.1971961981191992</v>
      </c>
      <c r="AA19" s="27">
        <v>4288.2199026532135</v>
      </c>
      <c r="AB19" s="27"/>
      <c r="AC19" s="27">
        <v>73</v>
      </c>
      <c r="AD19" s="27">
        <v>339.20675999999992</v>
      </c>
      <c r="AE19" s="27"/>
      <c r="AF19" s="27">
        <v>249.72548</v>
      </c>
      <c r="AG19" s="27">
        <v>802.66744999999992</v>
      </c>
      <c r="AH19" s="27">
        <v>1954.5703800000001</v>
      </c>
      <c r="AI19" s="27">
        <v>16144.913144262275</v>
      </c>
    </row>
    <row r="20" spans="1:35" x14ac:dyDescent="0.35">
      <c r="A20" t="s">
        <v>27</v>
      </c>
      <c r="B20">
        <v>2018</v>
      </c>
      <c r="C20" s="27">
        <v>0</v>
      </c>
      <c r="D20" s="27">
        <v>4.2795429576861308E-3</v>
      </c>
      <c r="E20" s="27">
        <v>486.12279544239789</v>
      </c>
      <c r="F20" s="27">
        <v>2.687355568526042</v>
      </c>
      <c r="G20" s="27">
        <v>438.26875573096862</v>
      </c>
      <c r="H20" s="27"/>
      <c r="I20" s="27">
        <v>295.69710318226305</v>
      </c>
      <c r="J20" s="27">
        <v>1.4843339813427927</v>
      </c>
      <c r="K20" s="27">
        <v>98.496806565488171</v>
      </c>
      <c r="L20" s="27">
        <v>1234.3319939374248</v>
      </c>
      <c r="M20" s="27">
        <v>0</v>
      </c>
      <c r="N20" s="27">
        <v>39460.989762333469</v>
      </c>
      <c r="O20" s="27">
        <v>319.99999999999994</v>
      </c>
      <c r="P20" s="27">
        <v>25878.840660000002</v>
      </c>
      <c r="Q20" s="27"/>
      <c r="R20" s="27">
        <v>47277.848139999995</v>
      </c>
      <c r="S20" s="27">
        <v>6135.0586300000004</v>
      </c>
      <c r="T20" s="27">
        <v>194.53183563547938</v>
      </c>
      <c r="U20" s="27">
        <v>0.37441942690788843</v>
      </c>
      <c r="V20" s="27">
        <v>796.19374493761438</v>
      </c>
      <c r="W20" s="27">
        <v>353.10000000000053</v>
      </c>
      <c r="X20" s="27">
        <v>236.71024749652707</v>
      </c>
      <c r="Y20" s="27">
        <v>1.4245251546863265</v>
      </c>
      <c r="Z20" s="27">
        <v>82.136970578281534</v>
      </c>
      <c r="AA20" s="27">
        <v>32568.728256770501</v>
      </c>
      <c r="AB20" s="27">
        <v>8184.9999999999991</v>
      </c>
      <c r="AC20" s="27"/>
      <c r="AD20" s="27">
        <v>33326.454239999999</v>
      </c>
      <c r="AE20" s="27"/>
      <c r="AF20" s="27">
        <v>25878.840660000002</v>
      </c>
      <c r="AG20" s="27">
        <v>5521.5527499999998</v>
      </c>
      <c r="AH20" s="27">
        <v>14564.899769999998</v>
      </c>
      <c r="AI20" s="27">
        <v>243339.77803628478</v>
      </c>
    </row>
    <row r="21" spans="1:35" x14ac:dyDescent="0.35">
      <c r="A21" t="s">
        <v>27</v>
      </c>
      <c r="B21">
        <v>2019</v>
      </c>
      <c r="C21" s="27">
        <v>0</v>
      </c>
      <c r="D21" s="27">
        <v>3.9672059042531139E-3</v>
      </c>
      <c r="E21" s="27">
        <v>454.79664349558959</v>
      </c>
      <c r="F21" s="27">
        <v>2.4889481569686556</v>
      </c>
      <c r="G21" s="27">
        <v>406.53704736401471</v>
      </c>
      <c r="H21" s="27"/>
      <c r="I21" s="27">
        <v>331.56746892311367</v>
      </c>
      <c r="J21" s="27">
        <v>1.7532038320273506</v>
      </c>
      <c r="K21" s="27">
        <v>116.8873306147924</v>
      </c>
      <c r="L21" s="27">
        <v>2411.1051457479775</v>
      </c>
      <c r="M21" s="27">
        <v>0</v>
      </c>
      <c r="N21" s="27">
        <v>46747.686850882077</v>
      </c>
      <c r="O21" s="27">
        <v>404.99999999999994</v>
      </c>
      <c r="P21" s="27">
        <v>31783.530659999997</v>
      </c>
      <c r="Q21" s="27"/>
      <c r="R21" s="27">
        <v>53614.091540000001</v>
      </c>
      <c r="S21" s="27">
        <v>6617.1806499999993</v>
      </c>
      <c r="T21" s="27">
        <v>182.43857010412421</v>
      </c>
      <c r="U21" s="27">
        <v>0.35113803264116938</v>
      </c>
      <c r="V21" s="27">
        <v>707.4203455399537</v>
      </c>
      <c r="W21" s="27">
        <v>336.26970000835684</v>
      </c>
      <c r="X21" s="27">
        <v>273.72756361391538</v>
      </c>
      <c r="Y21" s="27">
        <v>1.6695871213033158</v>
      </c>
      <c r="Z21" s="27">
        <v>96.960002725015997</v>
      </c>
      <c r="AA21" s="27">
        <v>38510.642846539769</v>
      </c>
      <c r="AB21" s="27">
        <v>10039.999999999998</v>
      </c>
      <c r="AC21" s="27"/>
      <c r="AD21" s="27">
        <v>39055.834709999996</v>
      </c>
      <c r="AE21" s="27"/>
      <c r="AF21" s="27">
        <v>31783.530659999997</v>
      </c>
      <c r="AG21" s="27">
        <v>5955.4625700000006</v>
      </c>
      <c r="AH21" s="27">
        <v>15219.974920000001</v>
      </c>
      <c r="AI21" s="27">
        <v>285056.91206990753</v>
      </c>
    </row>
    <row r="22" spans="1:35" x14ac:dyDescent="0.35">
      <c r="A22" t="s">
        <v>28</v>
      </c>
      <c r="B22">
        <v>2018</v>
      </c>
      <c r="C22" s="27">
        <v>0</v>
      </c>
      <c r="D22" s="27">
        <v>17.985130198213028</v>
      </c>
      <c r="E22" s="27">
        <v>14910.451807235966</v>
      </c>
      <c r="F22" s="27">
        <v>92.328412044631563</v>
      </c>
      <c r="G22" s="27">
        <v>2885.5310008132565</v>
      </c>
      <c r="H22" s="27">
        <v>433.75926917098371</v>
      </c>
      <c r="I22" s="27">
        <v>2355.2412400402941</v>
      </c>
      <c r="J22" s="27">
        <v>27.239913494731486</v>
      </c>
      <c r="K22" s="27">
        <v>563.52121785685597</v>
      </c>
      <c r="L22" s="27">
        <v>3835.1431483855326</v>
      </c>
      <c r="M22" s="27">
        <v>0</v>
      </c>
      <c r="N22" s="27">
        <v>225018.85448022257</v>
      </c>
      <c r="O22" s="27">
        <v>59199.999999999985</v>
      </c>
      <c r="P22" s="27">
        <v>494816.84774</v>
      </c>
      <c r="Q22" s="27"/>
      <c r="R22" s="27">
        <v>624336.46954000008</v>
      </c>
      <c r="S22" s="27">
        <v>41855.513480000009</v>
      </c>
      <c r="T22" s="27">
        <v>622.81026860981308</v>
      </c>
      <c r="U22" s="27">
        <v>88.145515630824406</v>
      </c>
      <c r="V22" s="27">
        <v>19691.117849915419</v>
      </c>
      <c r="W22" s="27">
        <v>4383.07934236033</v>
      </c>
      <c r="X22" s="27">
        <v>2059.3663602382321</v>
      </c>
      <c r="Y22" s="27">
        <v>20.038652920469474</v>
      </c>
      <c r="Z22" s="27">
        <v>425.48681500899454</v>
      </c>
      <c r="AA22" s="27">
        <v>172695.10817183225</v>
      </c>
      <c r="AB22" s="27">
        <v>101699.99999999999</v>
      </c>
      <c r="AC22" s="27">
        <v>38000.000000000007</v>
      </c>
      <c r="AD22" s="27">
        <v>527613.19594999996</v>
      </c>
      <c r="AE22" s="27"/>
      <c r="AF22" s="27">
        <v>494816.84774</v>
      </c>
      <c r="AG22" s="27">
        <v>37669.962149999999</v>
      </c>
      <c r="AH22" s="27">
        <v>100908.82495999998</v>
      </c>
      <c r="AI22" s="27">
        <v>2971042.8701559794</v>
      </c>
    </row>
    <row r="23" spans="1:35" x14ac:dyDescent="0.35">
      <c r="A23" t="s">
        <v>28</v>
      </c>
      <c r="B23">
        <v>2019</v>
      </c>
      <c r="C23" s="27">
        <v>0</v>
      </c>
      <c r="D23" s="27">
        <v>8.9163652133165225</v>
      </c>
      <c r="E23" s="27">
        <v>11478.860628742861</v>
      </c>
      <c r="F23" s="27">
        <v>80.434597860680952</v>
      </c>
      <c r="G23" s="27">
        <v>3150.9394320762603</v>
      </c>
      <c r="H23" s="27">
        <v>367.97533573648792</v>
      </c>
      <c r="I23" s="27">
        <v>3032.1028779443127</v>
      </c>
      <c r="J23" s="27">
        <v>32.520319311770749</v>
      </c>
      <c r="K23" s="27">
        <v>694.89018503022044</v>
      </c>
      <c r="L23" s="27">
        <v>3183.9832416346994</v>
      </c>
      <c r="M23" s="27">
        <v>0</v>
      </c>
      <c r="N23" s="27">
        <v>281371.92729856842</v>
      </c>
      <c r="O23" s="27">
        <v>77287.46242100808</v>
      </c>
      <c r="P23" s="27">
        <v>520514.68524000002</v>
      </c>
      <c r="Q23" s="27"/>
      <c r="R23" s="27">
        <v>644653.52259999991</v>
      </c>
      <c r="S23" s="27">
        <v>49028.161010000003</v>
      </c>
      <c r="T23" s="27">
        <v>610.57532533586937</v>
      </c>
      <c r="U23" s="27">
        <v>67.294962361698694</v>
      </c>
      <c r="V23" s="27">
        <v>14513.92691299774</v>
      </c>
      <c r="W23" s="27">
        <v>3841.7611998676048</v>
      </c>
      <c r="X23" s="27">
        <v>2315.964167985629</v>
      </c>
      <c r="Y23" s="27">
        <v>23.242260931682072</v>
      </c>
      <c r="Z23" s="27">
        <v>493.45438636037704</v>
      </c>
      <c r="AA23" s="27">
        <v>200359.84613841894</v>
      </c>
      <c r="AB23" s="27">
        <v>134698.04477332809</v>
      </c>
      <c r="AC23" s="27">
        <v>49780.250735519796</v>
      </c>
      <c r="AD23" s="27">
        <v>555264.56380999996</v>
      </c>
      <c r="AE23" s="27"/>
      <c r="AF23" s="27">
        <v>520514.68524000002</v>
      </c>
      <c r="AG23" s="27">
        <v>44125.344899999996</v>
      </c>
      <c r="AH23" s="27">
        <v>94291.774889999986</v>
      </c>
      <c r="AI23" s="27">
        <v>3215787.1112562343</v>
      </c>
    </row>
    <row r="24" spans="1:35" x14ac:dyDescent="0.35">
      <c r="A24" t="s">
        <v>29</v>
      </c>
      <c r="B24">
        <v>2018</v>
      </c>
      <c r="C24" s="27">
        <v>0</v>
      </c>
      <c r="D24" s="27">
        <v>6.1630624338669115E-2</v>
      </c>
      <c r="E24" s="27">
        <v>63.931016052059803</v>
      </c>
      <c r="F24" s="27">
        <v>1.9709698920656147</v>
      </c>
      <c r="G24" s="27">
        <v>39.116939837140507</v>
      </c>
      <c r="H24" s="27">
        <v>380.17975903444596</v>
      </c>
      <c r="I24" s="27">
        <v>510.06866136655651</v>
      </c>
      <c r="J24" s="27">
        <v>3.6194761148072967</v>
      </c>
      <c r="K24" s="27">
        <v>18.034487743963059</v>
      </c>
      <c r="L24" s="27">
        <v>10.177555070308067</v>
      </c>
      <c r="M24" s="27">
        <v>0</v>
      </c>
      <c r="N24" s="27">
        <v>24719.030563693061</v>
      </c>
      <c r="O24" s="27"/>
      <c r="P24" s="27">
        <v>4455.2593400000005</v>
      </c>
      <c r="Q24" s="27"/>
      <c r="R24" s="27">
        <v>14769.725609999996</v>
      </c>
      <c r="S24" s="27">
        <v>6243.0116100000005</v>
      </c>
      <c r="T24" s="27">
        <v>119.17220311642139</v>
      </c>
      <c r="U24" s="27">
        <v>1.207792069096896</v>
      </c>
      <c r="V24" s="27">
        <v>81.512398705282649</v>
      </c>
      <c r="W24" s="27">
        <v>846.85060610920016</v>
      </c>
      <c r="X24" s="27">
        <v>420.59404730846433</v>
      </c>
      <c r="Y24" s="27">
        <v>2.7465836652448474</v>
      </c>
      <c r="Z24" s="27">
        <v>14.671938137056797</v>
      </c>
      <c r="AA24" s="27">
        <v>19873.406399186148</v>
      </c>
      <c r="AB24" s="27"/>
      <c r="AC24" s="27">
        <v>5465.6961899999988</v>
      </c>
      <c r="AD24" s="27">
        <v>4556.5224099999996</v>
      </c>
      <c r="AE24" s="27"/>
      <c r="AF24" s="27">
        <v>4455.2593400000005</v>
      </c>
      <c r="AG24" s="27">
        <v>5618.7104499999996</v>
      </c>
      <c r="AH24" s="27">
        <v>10837.504369999997</v>
      </c>
      <c r="AI24" s="27">
        <v>103508.04234772566</v>
      </c>
    </row>
    <row r="25" spans="1:35" x14ac:dyDescent="0.35">
      <c r="A25" t="s">
        <v>29</v>
      </c>
      <c r="B25">
        <v>2019</v>
      </c>
      <c r="C25" s="27">
        <v>0</v>
      </c>
      <c r="D25" s="27">
        <v>5.7172317960716153E-2</v>
      </c>
      <c r="E25" s="27">
        <v>44.403555640302471</v>
      </c>
      <c r="F25" s="27">
        <v>1.6492775572381195</v>
      </c>
      <c r="G25" s="27">
        <v>49.62905692928905</v>
      </c>
      <c r="H25" s="27">
        <v>321.91957002095415</v>
      </c>
      <c r="I25" s="27">
        <v>774.27782249902623</v>
      </c>
      <c r="J25" s="27">
        <v>5.4016412131378075</v>
      </c>
      <c r="K25" s="27">
        <v>27.367837944815772</v>
      </c>
      <c r="L25" s="27">
        <v>0</v>
      </c>
      <c r="M25" s="27">
        <v>0</v>
      </c>
      <c r="N25" s="27">
        <v>37296.254141763042</v>
      </c>
      <c r="O25" s="27"/>
      <c r="P25" s="27">
        <v>11626.40855</v>
      </c>
      <c r="Q25" s="27"/>
      <c r="R25" s="27">
        <v>26737.733330000003</v>
      </c>
      <c r="S25" s="27">
        <v>8065.8168300000016</v>
      </c>
      <c r="T25" s="27">
        <v>121.62333700458287</v>
      </c>
      <c r="U25" s="27">
        <v>1.3106798395342851</v>
      </c>
      <c r="V25" s="27">
        <v>88.080448698293338</v>
      </c>
      <c r="W25" s="27">
        <v>657.7515625143908</v>
      </c>
      <c r="X25" s="27">
        <v>460.5692995735003</v>
      </c>
      <c r="Y25" s="27">
        <v>2.9380999420896305</v>
      </c>
      <c r="Z25" s="27">
        <v>15.838697737168591</v>
      </c>
      <c r="AA25" s="27">
        <v>21801.235132853082</v>
      </c>
      <c r="AB25" s="27"/>
      <c r="AC25" s="27">
        <v>15454.113909999998</v>
      </c>
      <c r="AD25" s="27">
        <v>11112.390520000001</v>
      </c>
      <c r="AE25" s="27"/>
      <c r="AF25" s="27">
        <v>11626.40855</v>
      </c>
      <c r="AG25" s="27">
        <v>7259.2351600000002</v>
      </c>
      <c r="AH25" s="27">
        <v>16431.924510000001</v>
      </c>
      <c r="AI25" s="27">
        <v>169984.33869404841</v>
      </c>
    </row>
    <row r="26" spans="1:35" x14ac:dyDescent="0.35">
      <c r="A26" t="s">
        <v>30</v>
      </c>
      <c r="B26">
        <v>2018</v>
      </c>
      <c r="C26" s="27">
        <v>0</v>
      </c>
      <c r="D26" s="27"/>
      <c r="E26" s="27">
        <v>564.52594309107292</v>
      </c>
      <c r="F26" s="27">
        <v>4.703517888144737</v>
      </c>
      <c r="G26" s="27">
        <v>258.88097725255676</v>
      </c>
      <c r="H26" s="27">
        <v>274.05423405134349</v>
      </c>
      <c r="I26" s="27">
        <v>701.98706939869942</v>
      </c>
      <c r="J26" s="27">
        <v>0</v>
      </c>
      <c r="K26" s="27">
        <v>25.025001927804869</v>
      </c>
      <c r="L26" s="27">
        <v>3478.619563200019</v>
      </c>
      <c r="M26" s="27">
        <v>0</v>
      </c>
      <c r="N26" s="27">
        <v>17769.17709776164</v>
      </c>
      <c r="O26" s="27">
        <v>8135.0307700991998</v>
      </c>
      <c r="P26" s="27">
        <v>4850.9093400000002</v>
      </c>
      <c r="Q26" s="27"/>
      <c r="R26" s="27">
        <v>29305.96715</v>
      </c>
      <c r="S26" s="27">
        <v>5876.9458199999999</v>
      </c>
      <c r="T26" s="27">
        <v>11.08248860391898</v>
      </c>
      <c r="U26" s="27"/>
      <c r="V26" s="27">
        <v>1343.1693526349272</v>
      </c>
      <c r="W26" s="27">
        <v>42.452481623086861</v>
      </c>
      <c r="X26" s="27">
        <v>952.96423360607321</v>
      </c>
      <c r="Y26" s="27"/>
      <c r="Z26" s="27">
        <v>24.367557240839282</v>
      </c>
      <c r="AA26" s="27">
        <v>16255.358789834181</v>
      </c>
      <c r="AB26" s="27">
        <v>311.06514014157938</v>
      </c>
      <c r="AC26" s="27">
        <v>9857.2646656840097</v>
      </c>
      <c r="AD26" s="27">
        <v>18527.884190000001</v>
      </c>
      <c r="AE26" s="27"/>
      <c r="AF26" s="27">
        <v>4850.9093400000002</v>
      </c>
      <c r="AG26" s="27">
        <v>5289.2512299999999</v>
      </c>
      <c r="AH26" s="27">
        <v>11365.77752</v>
      </c>
      <c r="AI26" s="27">
        <v>140077.37347403908</v>
      </c>
    </row>
    <row r="27" spans="1:35" x14ac:dyDescent="0.35">
      <c r="A27" t="s">
        <v>30</v>
      </c>
      <c r="B27">
        <v>2019</v>
      </c>
      <c r="C27" s="27">
        <v>0</v>
      </c>
      <c r="D27" s="27"/>
      <c r="E27" s="27">
        <v>336.70429240215765</v>
      </c>
      <c r="F27" s="27">
        <v>2.9949053367258691</v>
      </c>
      <c r="G27" s="27">
        <v>180.13405842496076</v>
      </c>
      <c r="H27" s="27">
        <v>161.78293066139523</v>
      </c>
      <c r="I27" s="27">
        <v>1060.3877580956955</v>
      </c>
      <c r="J27" s="27">
        <v>0</v>
      </c>
      <c r="K27" s="27">
        <v>38.48170503024393</v>
      </c>
      <c r="L27" s="27">
        <v>2145.8319084515815</v>
      </c>
      <c r="M27" s="27">
        <v>0</v>
      </c>
      <c r="N27" s="27">
        <v>27039.298628422483</v>
      </c>
      <c r="O27" s="27">
        <v>7713.0000000000009</v>
      </c>
      <c r="P27" s="27">
        <v>6559.7679200000002</v>
      </c>
      <c r="Q27" s="27"/>
      <c r="R27" s="27">
        <v>31745.577959999995</v>
      </c>
      <c r="S27" s="27">
        <v>7385.9794499999989</v>
      </c>
      <c r="T27" s="27">
        <v>12.311701338877235</v>
      </c>
      <c r="U27" s="27"/>
      <c r="V27" s="27">
        <v>747.58503557678341</v>
      </c>
      <c r="W27" s="27">
        <v>224.83028998611184</v>
      </c>
      <c r="X27" s="27">
        <v>926.31358122734264</v>
      </c>
      <c r="Y27" s="27"/>
      <c r="Z27" s="27">
        <v>24.328307436688572</v>
      </c>
      <c r="AA27" s="27">
        <v>16225.358111335971</v>
      </c>
      <c r="AB27" s="27">
        <v>350</v>
      </c>
      <c r="AC27" s="27">
        <v>18372</v>
      </c>
      <c r="AD27" s="27">
        <v>20128.368869999998</v>
      </c>
      <c r="AE27" s="27"/>
      <c r="AF27" s="27">
        <v>6559.7679200000002</v>
      </c>
      <c r="AG27" s="27">
        <v>6647.3815100000002</v>
      </c>
      <c r="AH27" s="27">
        <v>12355.80704</v>
      </c>
      <c r="AI27" s="27">
        <v>166943.99388372706</v>
      </c>
    </row>
    <row r="28" spans="1:35" x14ac:dyDescent="0.35">
      <c r="A28" t="s">
        <v>31</v>
      </c>
      <c r="B28">
        <v>2018</v>
      </c>
      <c r="C28" s="27">
        <v>0</v>
      </c>
      <c r="D28" s="27">
        <v>2.5954518314235279E-2</v>
      </c>
      <c r="E28" s="27">
        <v>314.85943115409111</v>
      </c>
      <c r="F28" s="27">
        <v>1.6969231745240521</v>
      </c>
      <c r="G28" s="27">
        <v>383.17212526180356</v>
      </c>
      <c r="H28" s="27">
        <v>12168.150018270357</v>
      </c>
      <c r="I28" s="27">
        <v>2822.1275271661652</v>
      </c>
      <c r="J28" s="27">
        <v>364.84435469066227</v>
      </c>
      <c r="K28" s="27">
        <v>1260.6881573665721</v>
      </c>
      <c r="L28" s="27">
        <v>845.02617726942503</v>
      </c>
      <c r="M28" s="27">
        <v>0</v>
      </c>
      <c r="N28" s="27">
        <v>443093.59597454837</v>
      </c>
      <c r="O28" s="27">
        <v>0</v>
      </c>
      <c r="P28" s="27">
        <v>351154.48658000003</v>
      </c>
      <c r="Q28" s="27"/>
      <c r="R28" s="27">
        <v>470311.12673000008</v>
      </c>
      <c r="S28" s="27">
        <v>45117.041350000007</v>
      </c>
      <c r="T28" s="27">
        <v>10235.704868789244</v>
      </c>
      <c r="U28" s="27">
        <v>45.637497133248239</v>
      </c>
      <c r="V28" s="27">
        <v>12628.986592783669</v>
      </c>
      <c r="W28" s="27">
        <v>5316.7227079604527</v>
      </c>
      <c r="X28" s="27">
        <v>1697.2684703495236</v>
      </c>
      <c r="Y28" s="27">
        <v>263.51400982016168</v>
      </c>
      <c r="Z28" s="27">
        <v>719.72534678039699</v>
      </c>
      <c r="AA28" s="27">
        <v>247964.17072827517</v>
      </c>
      <c r="AB28" s="27">
        <v>130821.88116</v>
      </c>
      <c r="AC28" s="27">
        <v>82771.677259999997</v>
      </c>
      <c r="AD28" s="27">
        <v>349429.97636000003</v>
      </c>
      <c r="AE28" s="27"/>
      <c r="AF28" s="27">
        <v>351154.48658000003</v>
      </c>
      <c r="AG28" s="27">
        <v>40605.337189999998</v>
      </c>
      <c r="AH28" s="27">
        <v>125392.85449</v>
      </c>
      <c r="AI28" s="27">
        <v>2686884.7845653123</v>
      </c>
    </row>
    <row r="29" spans="1:35" x14ac:dyDescent="0.35">
      <c r="A29" t="s">
        <v>31</v>
      </c>
      <c r="B29">
        <v>2019</v>
      </c>
      <c r="C29" s="27">
        <v>0</v>
      </c>
      <c r="D29" s="27">
        <v>2.5888549346230711E-2</v>
      </c>
      <c r="E29" s="27">
        <v>261.77408644988634</v>
      </c>
      <c r="F29" s="27">
        <v>1.6925913646631698</v>
      </c>
      <c r="G29" s="27">
        <v>429.9292015188451</v>
      </c>
      <c r="H29" s="27">
        <v>11424.074240683954</v>
      </c>
      <c r="I29" s="27">
        <v>2040.42506026057</v>
      </c>
      <c r="J29" s="27">
        <v>125.27939084166385</v>
      </c>
      <c r="K29" s="27">
        <v>995.52626869396329</v>
      </c>
      <c r="L29" s="27">
        <v>240.15746063041104</v>
      </c>
      <c r="M29" s="27">
        <v>0</v>
      </c>
      <c r="N29" s="27">
        <v>343199.04203889502</v>
      </c>
      <c r="O29" s="27">
        <v>0</v>
      </c>
      <c r="P29" s="27">
        <v>340714.64650000003</v>
      </c>
      <c r="Q29" s="27"/>
      <c r="R29" s="27">
        <v>435076.46841999993</v>
      </c>
      <c r="S29" s="27">
        <v>30836.73906</v>
      </c>
      <c r="T29" s="27">
        <v>9855.3865866575852</v>
      </c>
      <c r="U29" s="27">
        <v>45.817542058464284</v>
      </c>
      <c r="V29" s="27">
        <v>12065.704524475312</v>
      </c>
      <c r="W29" s="27">
        <v>5299.6913931527506</v>
      </c>
      <c r="X29" s="27">
        <v>1533.1207073328526</v>
      </c>
      <c r="Y29" s="27">
        <v>216.18635646131941</v>
      </c>
      <c r="Z29" s="27">
        <v>666.6762068533003</v>
      </c>
      <c r="AA29" s="27">
        <v>225371.29749168752</v>
      </c>
      <c r="AB29" s="27">
        <v>119977.79498000001</v>
      </c>
      <c r="AC29" s="27">
        <v>56258.975170000005</v>
      </c>
      <c r="AD29" s="27">
        <v>344096.69798</v>
      </c>
      <c r="AE29" s="27"/>
      <c r="AF29" s="27">
        <v>340714.64650000003</v>
      </c>
      <c r="AG29" s="27">
        <v>27753.065159999998</v>
      </c>
      <c r="AH29" s="27">
        <v>94063.444329999998</v>
      </c>
      <c r="AI29" s="27">
        <v>2403264.285136567</v>
      </c>
    </row>
    <row r="30" spans="1:35" x14ac:dyDescent="0.35">
      <c r="A30" t="s">
        <v>32</v>
      </c>
      <c r="B30">
        <v>2018</v>
      </c>
      <c r="C30" s="27">
        <v>0</v>
      </c>
      <c r="D30" s="27">
        <v>0.89407475776992118</v>
      </c>
      <c r="E30" s="27">
        <v>2796.2043960789888</v>
      </c>
      <c r="F30" s="27">
        <v>8.0621840533606761</v>
      </c>
      <c r="G30" s="27">
        <v>512.67433038315176</v>
      </c>
      <c r="H30" s="27">
        <v>1716.0758949994583</v>
      </c>
      <c r="I30" s="27">
        <v>12598.847139152778</v>
      </c>
      <c r="J30" s="27">
        <v>382.14427560169776</v>
      </c>
      <c r="K30" s="27">
        <v>266.23769059940986</v>
      </c>
      <c r="L30" s="27">
        <v>41762.50706434116</v>
      </c>
      <c r="M30" s="27">
        <v>0</v>
      </c>
      <c r="N30" s="27">
        <v>128608.26383030499</v>
      </c>
      <c r="O30" s="27">
        <v>4090.9999999999995</v>
      </c>
      <c r="P30" s="27">
        <v>251178.56719999999</v>
      </c>
      <c r="Q30" s="27"/>
      <c r="R30" s="27">
        <v>356363.16144</v>
      </c>
      <c r="S30" s="27">
        <v>46361.392090000001</v>
      </c>
      <c r="T30" s="27">
        <v>288.90162563671151</v>
      </c>
      <c r="U30" s="27">
        <v>48.589511554466611</v>
      </c>
      <c r="V30" s="27">
        <v>3298.7782181816428</v>
      </c>
      <c r="W30" s="27">
        <v>3103.4031777430382</v>
      </c>
      <c r="X30" s="27">
        <v>9515.1621147982278</v>
      </c>
      <c r="Y30" s="27">
        <v>243.53119419033123</v>
      </c>
      <c r="Z30" s="27">
        <v>180.43526893348425</v>
      </c>
      <c r="AA30" s="27">
        <v>82649.871422077966</v>
      </c>
      <c r="AB30" s="27">
        <v>33940</v>
      </c>
      <c r="AC30" s="27">
        <v>73859</v>
      </c>
      <c r="AD30" s="27">
        <v>253853.00060000003</v>
      </c>
      <c r="AE30" s="27">
        <v>6078.09512</v>
      </c>
      <c r="AF30" s="27">
        <v>246630.20353999996</v>
      </c>
      <c r="AG30" s="27">
        <v>41725.252889999996</v>
      </c>
      <c r="AH30" s="27">
        <v>105616.56859000001</v>
      </c>
      <c r="AI30" s="27">
        <v>1707676.8248833888</v>
      </c>
    </row>
    <row r="31" spans="1:35" x14ac:dyDescent="0.35">
      <c r="A31" t="s">
        <v>32</v>
      </c>
      <c r="B31">
        <v>2019</v>
      </c>
      <c r="C31" s="27">
        <v>0</v>
      </c>
      <c r="D31" s="27">
        <v>0.8702376690732182</v>
      </c>
      <c r="E31" s="27">
        <v>2901.2708269063114</v>
      </c>
      <c r="F31" s="27">
        <v>7.8477289825102625</v>
      </c>
      <c r="G31" s="27">
        <v>487.85588812547206</v>
      </c>
      <c r="H31" s="27">
        <v>1674.5560897312153</v>
      </c>
      <c r="I31" s="27">
        <v>15714.243348486838</v>
      </c>
      <c r="J31" s="27">
        <v>435.5323517335637</v>
      </c>
      <c r="K31" s="27">
        <v>317.84326245532407</v>
      </c>
      <c r="L31" s="27">
        <v>69121.476918419881</v>
      </c>
      <c r="M31" s="27">
        <v>0</v>
      </c>
      <c r="N31" s="27">
        <v>153909.90411890438</v>
      </c>
      <c r="O31" s="27">
        <v>3886.0000000000005</v>
      </c>
      <c r="P31" s="27">
        <v>247745.54856000002</v>
      </c>
      <c r="Q31" s="27"/>
      <c r="R31" s="27">
        <v>336693.55668999994</v>
      </c>
      <c r="S31" s="27">
        <v>48881.406819999997</v>
      </c>
      <c r="T31" s="27">
        <v>275.37952172265489</v>
      </c>
      <c r="U31" s="27">
        <v>46.315282353299118</v>
      </c>
      <c r="V31" s="27">
        <v>3367.1841031632666</v>
      </c>
      <c r="W31" s="27">
        <v>3121.5641011300772</v>
      </c>
      <c r="X31" s="27">
        <v>13430.359171262497</v>
      </c>
      <c r="Y31" s="27">
        <v>335.45801780402326</v>
      </c>
      <c r="Z31" s="27">
        <v>251.2955678270871</v>
      </c>
      <c r="AA31" s="27">
        <v>114582.88724310638</v>
      </c>
      <c r="AB31" s="27">
        <v>27508</v>
      </c>
      <c r="AC31" s="27">
        <v>81417.999999999985</v>
      </c>
      <c r="AD31" s="27">
        <v>249268.29210000002</v>
      </c>
      <c r="AE31" s="27">
        <v>4806.2756499999996</v>
      </c>
      <c r="AF31" s="27">
        <v>244148.91354000001</v>
      </c>
      <c r="AG31" s="27">
        <v>43993.26614</v>
      </c>
      <c r="AH31" s="27">
        <v>91103.764660000001</v>
      </c>
      <c r="AI31" s="27">
        <v>1759434.867939784</v>
      </c>
    </row>
    <row r="32" spans="1:35" x14ac:dyDescent="0.35">
      <c r="A32" t="s">
        <v>33</v>
      </c>
      <c r="B32">
        <v>2018</v>
      </c>
      <c r="C32" s="27">
        <v>0</v>
      </c>
      <c r="D32" s="27">
        <v>6.2050730676813926</v>
      </c>
      <c r="E32" s="27">
        <v>3274.5170185859201</v>
      </c>
      <c r="F32" s="27">
        <v>64.786651225165144</v>
      </c>
      <c r="G32" s="27">
        <v>5408.5000432748957</v>
      </c>
      <c r="H32" s="27">
        <v>5443.2604891530445</v>
      </c>
      <c r="I32" s="27">
        <v>2374.0918864115574</v>
      </c>
      <c r="J32" s="27">
        <v>464.71076778548087</v>
      </c>
      <c r="K32" s="27">
        <v>1402.638519717372</v>
      </c>
      <c r="L32" s="27">
        <v>6222.1108831141391</v>
      </c>
      <c r="M32" s="27">
        <v>0</v>
      </c>
      <c r="N32" s="27">
        <v>529739.62794297154</v>
      </c>
      <c r="O32" s="27">
        <v>12974.250000000002</v>
      </c>
      <c r="P32" s="27">
        <v>760452.15753999981</v>
      </c>
      <c r="Q32" s="27"/>
      <c r="R32" s="27">
        <v>976910.17495000013</v>
      </c>
      <c r="S32" s="27">
        <v>76613.298420000006</v>
      </c>
      <c r="T32" s="27">
        <v>4667.4473657586132</v>
      </c>
      <c r="U32" s="27">
        <v>758.26340336112798</v>
      </c>
      <c r="V32" s="27">
        <v>13972.44247644915</v>
      </c>
      <c r="W32" s="27">
        <v>1851.0659537261399</v>
      </c>
      <c r="X32" s="27">
        <v>1344.636634303808</v>
      </c>
      <c r="Y32" s="27">
        <v>275.92652581032672</v>
      </c>
      <c r="Z32" s="27">
        <v>778.14730387121074</v>
      </c>
      <c r="AA32" s="27">
        <v>298926.27953601466</v>
      </c>
      <c r="AB32" s="27">
        <v>15961.320000000002</v>
      </c>
      <c r="AC32" s="27">
        <v>221242</v>
      </c>
      <c r="AD32" s="27">
        <v>742073.58391999989</v>
      </c>
      <c r="AE32" s="27"/>
      <c r="AF32" s="27">
        <v>760452.15753999981</v>
      </c>
      <c r="AG32" s="27">
        <v>68951.968599999993</v>
      </c>
      <c r="AH32" s="27">
        <v>242497.92089000001</v>
      </c>
      <c r="AI32" s="27">
        <v>4755103.4903346002</v>
      </c>
    </row>
    <row r="33" spans="1:35" x14ac:dyDescent="0.35">
      <c r="A33" t="s">
        <v>33</v>
      </c>
      <c r="B33">
        <v>2019</v>
      </c>
      <c r="C33" s="27">
        <v>0</v>
      </c>
      <c r="D33" s="27">
        <v>6.5617256770045334</v>
      </c>
      <c r="E33" s="27">
        <v>3490.0568016274269</v>
      </c>
      <c r="F33" s="27">
        <v>68.51063425107202</v>
      </c>
      <c r="G33" s="27">
        <v>6376.6526270220811</v>
      </c>
      <c r="H33" s="27">
        <v>5774.7378655683524</v>
      </c>
      <c r="I33" s="27">
        <v>2086.9859262139639</v>
      </c>
      <c r="J33" s="27">
        <v>471.82646251258154</v>
      </c>
      <c r="K33" s="27">
        <v>1348.4710826656062</v>
      </c>
      <c r="L33" s="27">
        <v>3748.7345807564761</v>
      </c>
      <c r="M33" s="27">
        <v>0</v>
      </c>
      <c r="N33" s="27">
        <v>518937.88194785145</v>
      </c>
      <c r="O33" s="27">
        <v>12090.93</v>
      </c>
      <c r="P33" s="27">
        <v>828017.34250999999</v>
      </c>
      <c r="Q33" s="27"/>
      <c r="R33" s="27">
        <v>1128070.29</v>
      </c>
      <c r="S33" s="27">
        <v>71104.232809999987</v>
      </c>
      <c r="T33" s="27">
        <v>6098.2377253211662</v>
      </c>
      <c r="U33" s="27">
        <v>823.66044957357269</v>
      </c>
      <c r="V33" s="27">
        <v>13666.489800185222</v>
      </c>
      <c r="W33" s="27">
        <v>2187.8345479710988</v>
      </c>
      <c r="X33" s="27">
        <v>1244.8748819616058</v>
      </c>
      <c r="Y33" s="27">
        <v>280.70987453358509</v>
      </c>
      <c r="Z33" s="27">
        <v>769.5801711586771</v>
      </c>
      <c r="AA33" s="27">
        <v>296941.80507234606</v>
      </c>
      <c r="AB33" s="27">
        <v>13047.009999999998</v>
      </c>
      <c r="AC33" s="27">
        <v>164310.26999999999</v>
      </c>
      <c r="AD33" s="27">
        <v>930550.64100000006</v>
      </c>
      <c r="AE33" s="27"/>
      <c r="AF33" s="27">
        <v>828017.34250999999</v>
      </c>
      <c r="AG33" s="27">
        <v>63993.809520000003</v>
      </c>
      <c r="AH33" s="27">
        <v>204630.07226000002</v>
      </c>
      <c r="AI33" s="27">
        <v>5108155.5527871968</v>
      </c>
    </row>
    <row r="34" spans="1:35" x14ac:dyDescent="0.35">
      <c r="A34" t="s">
        <v>34</v>
      </c>
      <c r="B34">
        <v>2018</v>
      </c>
      <c r="C34" s="27">
        <v>0</v>
      </c>
      <c r="D34" s="27">
        <v>0.49398542504703036</v>
      </c>
      <c r="E34" s="27">
        <v>958.47352308244876</v>
      </c>
      <c r="F34" s="27">
        <v>8.1116502462955395</v>
      </c>
      <c r="G34" s="27">
        <v>5489.1489465175</v>
      </c>
      <c r="H34" s="27">
        <v>637.6718073094803</v>
      </c>
      <c r="I34" s="27">
        <v>659.88252</v>
      </c>
      <c r="J34" s="27">
        <v>33.330000000000005</v>
      </c>
      <c r="K34" s="27">
        <v>289.30499000000003</v>
      </c>
      <c r="L34" s="27">
        <v>28.195859999999996</v>
      </c>
      <c r="M34" s="27">
        <v>0</v>
      </c>
      <c r="N34" s="27">
        <v>87795.70938</v>
      </c>
      <c r="O34" s="27">
        <v>17998.168091699801</v>
      </c>
      <c r="P34" s="27">
        <v>31333.067609999991</v>
      </c>
      <c r="Q34" s="27"/>
      <c r="R34" s="27">
        <v>68855.894590000011</v>
      </c>
      <c r="S34" s="27">
        <v>16182.493060000003</v>
      </c>
      <c r="T34" s="27">
        <v>1700.3558438515824</v>
      </c>
      <c r="U34" s="27">
        <v>36.280741595218885</v>
      </c>
      <c r="V34" s="27">
        <v>4124.9509132117382</v>
      </c>
      <c r="W34" s="27">
        <v>7818.2088462725105</v>
      </c>
      <c r="X34" s="27">
        <v>494.95106625792602</v>
      </c>
      <c r="Y34" s="27">
        <v>21.84627508234335</v>
      </c>
      <c r="Z34" s="27">
        <v>194.17914677219761</v>
      </c>
      <c r="AA34" s="27">
        <v>58834.25351536338</v>
      </c>
      <c r="AB34" s="27">
        <v>2507.9836025765389</v>
      </c>
      <c r="AC34" s="27">
        <v>72940.958480000001</v>
      </c>
      <c r="AD34" s="27">
        <v>36261.52693</v>
      </c>
      <c r="AE34" s="27"/>
      <c r="AF34" s="27">
        <v>31333.067609999991</v>
      </c>
      <c r="AG34" s="27">
        <v>14564.243739999998</v>
      </c>
      <c r="AH34" s="27">
        <v>34212.616959999999</v>
      </c>
      <c r="AI34" s="27">
        <v>495315.36968526401</v>
      </c>
    </row>
    <row r="35" spans="1:35" x14ac:dyDescent="0.35">
      <c r="A35" t="s">
        <v>34</v>
      </c>
      <c r="B35">
        <v>2019</v>
      </c>
      <c r="C35" s="27">
        <v>0</v>
      </c>
      <c r="D35" s="27">
        <v>0.49340542211975091</v>
      </c>
      <c r="E35" s="27">
        <v>957.3481509137157</v>
      </c>
      <c r="F35" s="27">
        <v>8.1021261173448327</v>
      </c>
      <c r="G35" s="27">
        <v>5482.6861312771152</v>
      </c>
      <c r="H35" s="27">
        <v>636.92309794250298</v>
      </c>
      <c r="I35" s="27">
        <v>728.12729000000002</v>
      </c>
      <c r="J35" s="27">
        <v>37.488479999999996</v>
      </c>
      <c r="K35" s="27">
        <v>302.53365999999994</v>
      </c>
      <c r="L35" s="27">
        <v>1022.84272</v>
      </c>
      <c r="M35" s="27">
        <v>0</v>
      </c>
      <c r="N35" s="27">
        <v>94269.754560000001</v>
      </c>
      <c r="O35" s="27">
        <v>10202.973735840898</v>
      </c>
      <c r="P35" s="27">
        <v>20541.601070000001</v>
      </c>
      <c r="Q35" s="27"/>
      <c r="R35" s="27">
        <v>63569.545410000006</v>
      </c>
      <c r="S35" s="27">
        <v>16280.18641</v>
      </c>
      <c r="T35" s="27">
        <v>1697.6378305252035</v>
      </c>
      <c r="U35" s="27">
        <v>36.222746946920246</v>
      </c>
      <c r="V35" s="27">
        <v>4111.6853601542462</v>
      </c>
      <c r="W35" s="27">
        <v>7801.8620677713816</v>
      </c>
      <c r="X35" s="27">
        <v>470.90139216061374</v>
      </c>
      <c r="Y35" s="27">
        <v>21.0117034923327</v>
      </c>
      <c r="Z35" s="27">
        <v>179.51215787598088</v>
      </c>
      <c r="AA35" s="27">
        <v>54923.837744902892</v>
      </c>
      <c r="AB35" s="27">
        <v>1436.8196952287931</v>
      </c>
      <c r="AC35" s="27">
        <v>64556.940689999996</v>
      </c>
      <c r="AD35" s="27">
        <v>24817.600989999999</v>
      </c>
      <c r="AE35" s="27"/>
      <c r="AF35" s="27">
        <v>20541.601070000001</v>
      </c>
      <c r="AG35" s="27">
        <v>14652.16778</v>
      </c>
      <c r="AH35" s="27">
        <v>40379.963080000001</v>
      </c>
      <c r="AI35" s="27">
        <v>449668.3705565721</v>
      </c>
    </row>
    <row r="36" spans="1:35" x14ac:dyDescent="0.35">
      <c r="A36" t="s">
        <v>35</v>
      </c>
      <c r="B36">
        <v>2018</v>
      </c>
      <c r="C36" s="27">
        <v>0</v>
      </c>
      <c r="D36" s="27">
        <v>9.0654283734176846E-2</v>
      </c>
      <c r="E36" s="27">
        <v>0.8214994782056545</v>
      </c>
      <c r="F36" s="27">
        <v>6.3301248974358861</v>
      </c>
      <c r="G36" s="27">
        <v>505.83015172192358</v>
      </c>
      <c r="H36" s="27"/>
      <c r="I36" s="27">
        <v>308.71645293817613</v>
      </c>
      <c r="J36" s="27">
        <v>92.788937918390417</v>
      </c>
      <c r="K36" s="27">
        <v>228.25175671501839</v>
      </c>
      <c r="L36" s="27">
        <v>1812.7337525718342</v>
      </c>
      <c r="M36" s="27">
        <v>0</v>
      </c>
      <c r="N36" s="27">
        <v>62586.509099856587</v>
      </c>
      <c r="O36" s="27">
        <v>87275</v>
      </c>
      <c r="P36" s="27">
        <v>21514.344829999998</v>
      </c>
      <c r="Q36" s="27"/>
      <c r="R36" s="27">
        <v>72227.312470000004</v>
      </c>
      <c r="S36" s="27">
        <v>11675.291710000001</v>
      </c>
      <c r="T36" s="27">
        <v>55.137392557110168</v>
      </c>
      <c r="U36" s="27">
        <v>19.269386071713917</v>
      </c>
      <c r="V36" s="27">
        <v>174.4832213711762</v>
      </c>
      <c r="W36" s="27">
        <v>424.63999999999987</v>
      </c>
      <c r="X36" s="27">
        <v>237.89581939053735</v>
      </c>
      <c r="Y36" s="27">
        <v>75.385788094039199</v>
      </c>
      <c r="Z36" s="27">
        <v>146.10923736247889</v>
      </c>
      <c r="AA36" s="27">
        <v>38439.609155152946</v>
      </c>
      <c r="AB36" s="27">
        <v>94342</v>
      </c>
      <c r="AC36" s="27">
        <v>19063.000000000004</v>
      </c>
      <c r="AD36" s="27">
        <v>42667.253629999999</v>
      </c>
      <c r="AE36" s="27"/>
      <c r="AF36" s="27">
        <v>21514.344829999998</v>
      </c>
      <c r="AG36" s="27">
        <v>10507.762540000002</v>
      </c>
      <c r="AH36" s="27">
        <v>30727.588019999999</v>
      </c>
      <c r="AI36" s="27">
        <v>516628.50046038139</v>
      </c>
    </row>
    <row r="37" spans="1:35" x14ac:dyDescent="0.35">
      <c r="A37" t="s">
        <v>35</v>
      </c>
      <c r="B37">
        <v>2019</v>
      </c>
      <c r="C37" s="27">
        <v>0</v>
      </c>
      <c r="D37" s="27">
        <v>8.4820156170468591E-2</v>
      </c>
      <c r="E37" s="27">
        <v>0.76844219978916151</v>
      </c>
      <c r="F37" s="27">
        <v>5.9213677993254255</v>
      </c>
      <c r="G37" s="27">
        <v>473.15713366152323</v>
      </c>
      <c r="H37" s="27"/>
      <c r="I37" s="27">
        <v>306.06367006019622</v>
      </c>
      <c r="J37" s="27">
        <v>87.416158914104173</v>
      </c>
      <c r="K37" s="27">
        <v>227.10511823299268</v>
      </c>
      <c r="L37" s="27">
        <v>150.67434205003846</v>
      </c>
      <c r="M37" s="27">
        <v>0</v>
      </c>
      <c r="N37" s="27">
        <v>62940.840710742676</v>
      </c>
      <c r="O37" s="27">
        <v>86234.9</v>
      </c>
      <c r="P37" s="27">
        <v>15660.80755</v>
      </c>
      <c r="Q37" s="27"/>
      <c r="R37" s="27">
        <v>64782.008900000001</v>
      </c>
      <c r="S37" s="27">
        <v>11739.168899999999</v>
      </c>
      <c r="T37" s="27">
        <v>46.936519927665799</v>
      </c>
      <c r="U37" s="27">
        <v>16.403329962169227</v>
      </c>
      <c r="V37" s="27">
        <v>148.53186994544791</v>
      </c>
      <c r="W37" s="27">
        <v>419.34442550298809</v>
      </c>
      <c r="X37" s="27">
        <v>247.78068765021894</v>
      </c>
      <c r="Y37" s="27">
        <v>74.753003599410491</v>
      </c>
      <c r="Z37" s="27">
        <v>151.2225435825525</v>
      </c>
      <c r="AA37" s="27">
        <v>39879.243765167812</v>
      </c>
      <c r="AB37" s="27">
        <v>89490.059999999983</v>
      </c>
      <c r="AC37" s="27">
        <v>20103.940000000002</v>
      </c>
      <c r="AD37" s="27">
        <v>35646.433379999995</v>
      </c>
      <c r="AE37" s="27"/>
      <c r="AF37" s="27">
        <v>15660.80755</v>
      </c>
      <c r="AG37" s="27">
        <v>10565.25202</v>
      </c>
      <c r="AH37" s="27">
        <v>30309.492419999999</v>
      </c>
      <c r="AI37" s="27">
        <v>485369.1186291551</v>
      </c>
    </row>
    <row r="38" spans="1:35" x14ac:dyDescent="0.35">
      <c r="A38" t="s">
        <v>36</v>
      </c>
      <c r="B38">
        <v>2018</v>
      </c>
      <c r="C38" s="27">
        <v>0</v>
      </c>
      <c r="D38" s="27">
        <v>1.7360414334946539</v>
      </c>
      <c r="E38" s="27">
        <v>2448.1155153620571</v>
      </c>
      <c r="F38" s="27">
        <v>18.973485870045337</v>
      </c>
      <c r="G38" s="27">
        <v>946.70659701394391</v>
      </c>
      <c r="H38" s="27"/>
      <c r="I38" s="27">
        <v>955.9702894162042</v>
      </c>
      <c r="J38" s="27">
        <v>47.647303228283938</v>
      </c>
      <c r="K38" s="27">
        <v>146.86345361313292</v>
      </c>
      <c r="L38" s="27">
        <v>57.238531834455557</v>
      </c>
      <c r="M38" s="27">
        <v>0</v>
      </c>
      <c r="N38" s="27">
        <v>54553.960421907919</v>
      </c>
      <c r="O38" s="27">
        <v>91878.000000000015</v>
      </c>
      <c r="P38" s="27">
        <v>48773.669779999997</v>
      </c>
      <c r="Q38" s="27"/>
      <c r="R38" s="27">
        <v>81459.458559999999</v>
      </c>
      <c r="S38" s="27">
        <v>11100.50079</v>
      </c>
      <c r="T38" s="27">
        <v>235.29991800806741</v>
      </c>
      <c r="U38" s="27">
        <v>32.524161701379221</v>
      </c>
      <c r="V38" s="27">
        <v>3850.257182948365</v>
      </c>
      <c r="W38" s="27">
        <v>519.52130231925639</v>
      </c>
      <c r="X38" s="27">
        <v>1073.7940024729842</v>
      </c>
      <c r="Y38" s="27">
        <v>46.282396416536116</v>
      </c>
      <c r="Z38" s="27">
        <v>144.92275631591573</v>
      </c>
      <c r="AA38" s="27">
        <v>52643.70084479457</v>
      </c>
      <c r="AB38" s="27">
        <v>99591</v>
      </c>
      <c r="AC38" s="27"/>
      <c r="AD38" s="27">
        <v>64165.457509999993</v>
      </c>
      <c r="AE38" s="27"/>
      <c r="AF38" s="27">
        <v>48773.669779999997</v>
      </c>
      <c r="AG38" s="27">
        <v>9990.4507099999992</v>
      </c>
      <c r="AH38" s="27">
        <v>18404.051149999999</v>
      </c>
      <c r="AI38" s="27">
        <v>591859.77248465666</v>
      </c>
    </row>
    <row r="39" spans="1:35" x14ac:dyDescent="0.35">
      <c r="A39" t="s">
        <v>36</v>
      </c>
      <c r="B39">
        <v>2019</v>
      </c>
      <c r="C39" s="27">
        <v>0</v>
      </c>
      <c r="D39" s="27">
        <v>1.7722547383452878</v>
      </c>
      <c r="E39" s="27">
        <v>2169.8767082182512</v>
      </c>
      <c r="F39" s="27">
        <v>19.369465006730529</v>
      </c>
      <c r="G39" s="27">
        <v>1252.523501198134</v>
      </c>
      <c r="H39" s="27"/>
      <c r="I39" s="27">
        <v>928.79233286481895</v>
      </c>
      <c r="J39" s="27">
        <v>50.468813038080704</v>
      </c>
      <c r="K39" s="27">
        <v>155.97752933630289</v>
      </c>
      <c r="L39" s="27">
        <v>116.54874854881841</v>
      </c>
      <c r="M39" s="27">
        <v>0</v>
      </c>
      <c r="N39" s="27">
        <v>56982.91257621198</v>
      </c>
      <c r="O39" s="27">
        <v>100780.99999999999</v>
      </c>
      <c r="P39" s="27">
        <v>44408.985410000001</v>
      </c>
      <c r="Q39" s="27"/>
      <c r="R39" s="27">
        <v>71736.396569999997</v>
      </c>
      <c r="S39" s="27">
        <v>8947.6977699999989</v>
      </c>
      <c r="T39" s="27">
        <v>239.41226043838694</v>
      </c>
      <c r="U39" s="27">
        <v>33.372711981639718</v>
      </c>
      <c r="V39" s="27">
        <v>3871.0969066980883</v>
      </c>
      <c r="W39" s="27">
        <v>519.43567991569546</v>
      </c>
      <c r="X39" s="27">
        <v>1070.0581400314379</v>
      </c>
      <c r="Y39" s="27">
        <v>48.168735429073877</v>
      </c>
      <c r="Z39" s="27">
        <v>150.78718607607294</v>
      </c>
      <c r="AA39" s="27">
        <v>54212.685938463415</v>
      </c>
      <c r="AB39" s="27">
        <v>106074</v>
      </c>
      <c r="AC39" s="27"/>
      <c r="AD39" s="27">
        <v>58366.973239999992</v>
      </c>
      <c r="AE39" s="27"/>
      <c r="AF39" s="27">
        <v>44408.985410000001</v>
      </c>
      <c r="AG39" s="27">
        <v>8052.9279999999999</v>
      </c>
      <c r="AH39" s="27">
        <v>14264.19311</v>
      </c>
      <c r="AI39" s="27">
        <v>578864.41899819509</v>
      </c>
    </row>
    <row r="40" spans="1:35" x14ac:dyDescent="0.35">
      <c r="A40" t="s">
        <v>37</v>
      </c>
      <c r="B40">
        <v>2018</v>
      </c>
      <c r="C40" s="27">
        <v>0</v>
      </c>
      <c r="D40" s="27">
        <v>0.71936159254090259</v>
      </c>
      <c r="E40" s="27">
        <v>162.02646048616805</v>
      </c>
      <c r="F40" s="27">
        <v>1.1766696219227306</v>
      </c>
      <c r="G40" s="27">
        <v>288.77857524892744</v>
      </c>
      <c r="H40" s="27">
        <v>771.36505685044233</v>
      </c>
      <c r="I40" s="27">
        <v>1040.7059881656689</v>
      </c>
      <c r="J40" s="27">
        <v>143.51733918260888</v>
      </c>
      <c r="K40" s="27">
        <v>142.87732767022618</v>
      </c>
      <c r="L40" s="27">
        <v>802.07035178772389</v>
      </c>
      <c r="M40" s="27">
        <v>0</v>
      </c>
      <c r="N40" s="27">
        <v>83757.758993193769</v>
      </c>
      <c r="O40" s="27">
        <v>3321.0000000000009</v>
      </c>
      <c r="P40" s="27">
        <v>19948.13536</v>
      </c>
      <c r="Q40" s="27"/>
      <c r="R40" s="27">
        <v>84508.446399999986</v>
      </c>
      <c r="S40" s="27">
        <v>19298.654809999996</v>
      </c>
      <c r="T40" s="27">
        <v>614.69794147960056</v>
      </c>
      <c r="U40" s="27">
        <v>145.16553641661412</v>
      </c>
      <c r="V40" s="27">
        <v>603.20463231020528</v>
      </c>
      <c r="W40" s="27">
        <v>194.17444079358205</v>
      </c>
      <c r="X40" s="27">
        <v>365.76111233063079</v>
      </c>
      <c r="Y40" s="27">
        <v>44.466035615852</v>
      </c>
      <c r="Z40" s="27">
        <v>59.874752565859147</v>
      </c>
      <c r="AA40" s="27">
        <v>33025.798099487663</v>
      </c>
      <c r="AB40" s="27">
        <v>2626.0000000000009</v>
      </c>
      <c r="AC40" s="27">
        <v>40660.715840000004</v>
      </c>
      <c r="AD40" s="27">
        <v>25692.986440000001</v>
      </c>
      <c r="AE40" s="27"/>
      <c r="AF40" s="27">
        <v>19948.13536</v>
      </c>
      <c r="AG40" s="27">
        <v>17368.789320000003</v>
      </c>
      <c r="AH40" s="27">
        <v>60745.325429999983</v>
      </c>
      <c r="AI40" s="27">
        <v>416282.32763479993</v>
      </c>
    </row>
    <row r="41" spans="1:35" x14ac:dyDescent="0.35">
      <c r="A41" t="s">
        <v>37</v>
      </c>
      <c r="B41">
        <v>2019</v>
      </c>
      <c r="C41" s="27">
        <v>0</v>
      </c>
      <c r="D41" s="27">
        <v>0.38934072959181537</v>
      </c>
      <c r="E41" s="27">
        <v>109.54739295067282</v>
      </c>
      <c r="F41" s="27">
        <v>0.6368568980223337</v>
      </c>
      <c r="G41" s="27">
        <v>126.28180521705447</v>
      </c>
      <c r="H41" s="27">
        <v>528.66596797594889</v>
      </c>
      <c r="I41" s="27">
        <v>1323.0621671839378</v>
      </c>
      <c r="J41" s="27">
        <v>183.89543652217253</v>
      </c>
      <c r="K41" s="27">
        <v>159.09865027445218</v>
      </c>
      <c r="L41" s="27">
        <v>1374.0875804738785</v>
      </c>
      <c r="M41" s="27">
        <v>0</v>
      </c>
      <c r="N41" s="27">
        <v>93122.896165545564</v>
      </c>
      <c r="O41" s="27">
        <v>4327.268641625019</v>
      </c>
      <c r="P41" s="27">
        <v>38959.886370000007</v>
      </c>
      <c r="Q41" s="27"/>
      <c r="R41" s="27">
        <v>110843.10531999997</v>
      </c>
      <c r="S41" s="27">
        <v>20258.723830000003</v>
      </c>
      <c r="T41" s="27">
        <v>345.96214397435944</v>
      </c>
      <c r="U41" s="27">
        <v>81.701560102849342</v>
      </c>
      <c r="V41" s="27">
        <v>351.39805256049351</v>
      </c>
      <c r="W41" s="27">
        <v>202.13986746229503</v>
      </c>
      <c r="X41" s="27">
        <v>466.04856750905799</v>
      </c>
      <c r="Y41" s="27">
        <v>57.740878165098295</v>
      </c>
      <c r="Z41" s="27">
        <v>67.920426290998563</v>
      </c>
      <c r="AA41" s="27">
        <v>37873.510128034846</v>
      </c>
      <c r="AB41" s="27">
        <v>3815.2408861873546</v>
      </c>
      <c r="AC41" s="27">
        <v>55062.910789999994</v>
      </c>
      <c r="AD41" s="27">
        <v>47215.305200000003</v>
      </c>
      <c r="AE41" s="27"/>
      <c r="AF41" s="27">
        <v>38959.886370000007</v>
      </c>
      <c r="AG41" s="27">
        <v>18232.851469999998</v>
      </c>
      <c r="AH41" s="27">
        <v>65653.672489999997</v>
      </c>
      <c r="AI41" s="27">
        <v>539703.83435568376</v>
      </c>
    </row>
    <row r="42" spans="1:35" x14ac:dyDescent="0.35">
      <c r="A42" t="s">
        <v>38</v>
      </c>
      <c r="B42">
        <v>2018</v>
      </c>
      <c r="C42" s="27">
        <v>0</v>
      </c>
      <c r="D42" s="27"/>
      <c r="E42" s="27">
        <v>8.3344570128916285E-4</v>
      </c>
      <c r="F42" s="27">
        <v>2.1495884946269359</v>
      </c>
      <c r="G42" s="27">
        <v>144.18357297817076</v>
      </c>
      <c r="H42" s="27"/>
      <c r="I42" s="27">
        <v>660.18660999999997</v>
      </c>
      <c r="J42" s="27">
        <v>0</v>
      </c>
      <c r="K42" s="27">
        <v>34.767009999999999</v>
      </c>
      <c r="L42" s="27">
        <v>14589.406580000001</v>
      </c>
      <c r="M42" s="27">
        <v>0</v>
      </c>
      <c r="N42" s="27">
        <v>42789.501239999998</v>
      </c>
      <c r="O42" s="27"/>
      <c r="P42" s="27">
        <v>16843.820309999999</v>
      </c>
      <c r="Q42" s="27"/>
      <c r="R42" s="27">
        <v>62923.680499999988</v>
      </c>
      <c r="S42" s="27">
        <v>16614.139640000001</v>
      </c>
      <c r="T42" s="27">
        <v>8.5291273000104439</v>
      </c>
      <c r="U42" s="27"/>
      <c r="V42" s="27">
        <v>2.473641582445155</v>
      </c>
      <c r="W42" s="27">
        <v>177.58622476566799</v>
      </c>
      <c r="X42" s="27">
        <v>308.48018999999999</v>
      </c>
      <c r="Y42" s="27"/>
      <c r="Z42" s="27">
        <v>15.48038</v>
      </c>
      <c r="AA42" s="27">
        <v>18582.403870000002</v>
      </c>
      <c r="AB42" s="27"/>
      <c r="AC42" s="27">
        <v>49156.137839999996</v>
      </c>
      <c r="AD42" s="27">
        <v>19010.605699999996</v>
      </c>
      <c r="AE42" s="27"/>
      <c r="AF42" s="27">
        <v>16843.820309999999</v>
      </c>
      <c r="AG42" s="27">
        <v>14952.725649999998</v>
      </c>
      <c r="AH42" s="27">
        <v>45574.48878</v>
      </c>
      <c r="AI42" s="27">
        <v>319234.56759856659</v>
      </c>
    </row>
    <row r="43" spans="1:35" x14ac:dyDescent="0.35">
      <c r="A43" t="s">
        <v>38</v>
      </c>
      <c r="B43">
        <v>2019</v>
      </c>
      <c r="C43" s="27">
        <v>0</v>
      </c>
      <c r="D43" s="27"/>
      <c r="E43" s="27">
        <v>8.0463964552901425E-4</v>
      </c>
      <c r="F43" s="27">
        <v>2.1261527124667108</v>
      </c>
      <c r="G43" s="27">
        <v>142.60699341600275</v>
      </c>
      <c r="H43" s="27"/>
      <c r="I43" s="27">
        <v>656.95321999999999</v>
      </c>
      <c r="J43" s="27">
        <v>0</v>
      </c>
      <c r="K43" s="27">
        <v>32.678620000000002</v>
      </c>
      <c r="L43" s="27">
        <v>17803.018759999999</v>
      </c>
      <c r="M43" s="27">
        <v>0</v>
      </c>
      <c r="N43" s="27">
        <v>39089.989020000001</v>
      </c>
      <c r="O43" s="27"/>
      <c r="P43" s="27">
        <v>16938.733289999996</v>
      </c>
      <c r="Q43" s="27"/>
      <c r="R43" s="27">
        <v>55787.309610000004</v>
      </c>
      <c r="S43" s="27">
        <v>14823.609169999998</v>
      </c>
      <c r="T43" s="27">
        <v>8.7382700596746563</v>
      </c>
      <c r="U43" s="27"/>
      <c r="V43" s="27">
        <v>2.534192176275142</v>
      </c>
      <c r="W43" s="27">
        <v>169.64497622419501</v>
      </c>
      <c r="X43" s="27">
        <v>295.54142000000002</v>
      </c>
      <c r="Y43" s="27"/>
      <c r="Z43" s="27">
        <v>14.976799999999999</v>
      </c>
      <c r="AA43" s="27">
        <v>17838.209859999999</v>
      </c>
      <c r="AB43" s="27"/>
      <c r="AC43" s="27">
        <v>41768.625809999998</v>
      </c>
      <c r="AD43" s="27">
        <v>18248.981059999998</v>
      </c>
      <c r="AE43" s="27"/>
      <c r="AF43" s="27">
        <v>16938.733289999996</v>
      </c>
      <c r="AG43" s="27">
        <v>13341.24826</v>
      </c>
      <c r="AH43" s="27">
        <v>39020.689449999998</v>
      </c>
      <c r="AI43" s="27">
        <v>292924.94902922824</v>
      </c>
    </row>
    <row r="44" spans="1:35" x14ac:dyDescent="0.35">
      <c r="A44" t="s">
        <v>39</v>
      </c>
      <c r="B44">
        <v>2018</v>
      </c>
      <c r="C44" s="27">
        <v>0</v>
      </c>
      <c r="D44" s="27">
        <v>1.7138332027111767</v>
      </c>
      <c r="E44" s="27">
        <v>8192.2615322400216</v>
      </c>
      <c r="F44" s="27">
        <v>109.34544624414525</v>
      </c>
      <c r="G44" s="27">
        <v>7571.3201228849712</v>
      </c>
      <c r="H44" s="27">
        <v>3187.7522980661388</v>
      </c>
      <c r="I44" s="27">
        <v>2475.2936273496784</v>
      </c>
      <c r="J44" s="27">
        <v>120.7375717673166</v>
      </c>
      <c r="K44" s="27">
        <v>1112.6769013380701</v>
      </c>
      <c r="L44" s="27">
        <v>6948.8659030194622</v>
      </c>
      <c r="M44" s="27">
        <v>0</v>
      </c>
      <c r="N44" s="27">
        <v>325392.93599652551</v>
      </c>
      <c r="O44" s="27">
        <v>7019.92245</v>
      </c>
      <c r="P44" s="27">
        <v>244305.95780000003</v>
      </c>
      <c r="Q44" s="27"/>
      <c r="R44" s="27">
        <v>358642.19894999999</v>
      </c>
      <c r="S44" s="27">
        <v>48344.709640000001</v>
      </c>
      <c r="T44" s="27">
        <v>5851.334263733027</v>
      </c>
      <c r="U44" s="27">
        <v>174.25550655622166</v>
      </c>
      <c r="V44" s="27">
        <v>17353.814420133891</v>
      </c>
      <c r="W44" s="27">
        <v>10073.921777376758</v>
      </c>
      <c r="X44" s="27">
        <v>1292.1496720071439</v>
      </c>
      <c r="Y44" s="27">
        <v>73.035616307128151</v>
      </c>
      <c r="Z44" s="27">
        <v>578.92157658692258</v>
      </c>
      <c r="AA44" s="27">
        <v>171695.65313509884</v>
      </c>
      <c r="AB44" s="27">
        <v>0</v>
      </c>
      <c r="AC44" s="27">
        <v>155314.31648000001</v>
      </c>
      <c r="AD44" s="27">
        <v>242234.84861999995</v>
      </c>
      <c r="AE44" s="27"/>
      <c r="AF44" s="27">
        <v>244305.95780000003</v>
      </c>
      <c r="AG44" s="27">
        <v>43510.238680000002</v>
      </c>
      <c r="AH44" s="27">
        <v>121241.82128999999</v>
      </c>
      <c r="AI44" s="27">
        <v>2027125.9609104381</v>
      </c>
    </row>
    <row r="45" spans="1:35" x14ac:dyDescent="0.35">
      <c r="A45" t="s">
        <v>39</v>
      </c>
      <c r="B45">
        <v>2019</v>
      </c>
      <c r="C45" s="27">
        <v>0</v>
      </c>
      <c r="D45" s="27">
        <v>1.7368404950656935</v>
      </c>
      <c r="E45" s="27">
        <v>7664.8499501684691</v>
      </c>
      <c r="F45" s="27">
        <v>110.81357062262256</v>
      </c>
      <c r="G45" s="27">
        <v>8248.9258823897926</v>
      </c>
      <c r="H45" s="27">
        <v>3089.7016308221623</v>
      </c>
      <c r="I45" s="27">
        <v>2534.9657356299467</v>
      </c>
      <c r="J45" s="27">
        <v>116.59974679474624</v>
      </c>
      <c r="K45" s="27">
        <v>1131.2102591419234</v>
      </c>
      <c r="L45" s="27">
        <v>6140.2194687820511</v>
      </c>
      <c r="M45" s="27">
        <v>0</v>
      </c>
      <c r="N45" s="27">
        <v>317861.3647896513</v>
      </c>
      <c r="O45" s="27">
        <v>11522.19246</v>
      </c>
      <c r="P45" s="27">
        <v>261776.08598999996</v>
      </c>
      <c r="Q45" s="27"/>
      <c r="R45" s="27">
        <v>384236.63773999998</v>
      </c>
      <c r="S45" s="27">
        <v>46876.958749999998</v>
      </c>
      <c r="T45" s="27">
        <v>5873.9544431201057</v>
      </c>
      <c r="U45" s="27">
        <v>177.25201700284561</v>
      </c>
      <c r="V45" s="27">
        <v>17270.847420974995</v>
      </c>
      <c r="W45" s="27">
        <v>10175.464500017457</v>
      </c>
      <c r="X45" s="27">
        <v>1199.5916144975515</v>
      </c>
      <c r="Y45" s="27">
        <v>66.914631264555197</v>
      </c>
      <c r="Z45" s="27">
        <v>531.06461299560351</v>
      </c>
      <c r="AA45" s="27">
        <v>154986.17914124229</v>
      </c>
      <c r="AB45" s="27">
        <v>0</v>
      </c>
      <c r="AC45" s="27">
        <v>160815.70574</v>
      </c>
      <c r="AD45" s="27">
        <v>255307.82141</v>
      </c>
      <c r="AE45" s="27"/>
      <c r="AF45" s="27">
        <v>261776.08598999996</v>
      </c>
      <c r="AG45" s="27">
        <v>42189.262860000003</v>
      </c>
      <c r="AH45" s="27">
        <v>133616.51220999999</v>
      </c>
      <c r="AI45" s="27">
        <v>2095298.9194056138</v>
      </c>
    </row>
    <row r="46" spans="1:35" x14ac:dyDescent="0.35">
      <c r="A46" t="s">
        <v>40</v>
      </c>
      <c r="B46">
        <v>2018</v>
      </c>
      <c r="C46" s="27">
        <v>0</v>
      </c>
      <c r="D46" s="27"/>
      <c r="E46" s="27">
        <v>89.222544791048392</v>
      </c>
      <c r="F46" s="27">
        <v>1.8159396668764727</v>
      </c>
      <c r="G46" s="27">
        <v>81.562801742573214</v>
      </c>
      <c r="H46" s="27">
        <v>0</v>
      </c>
      <c r="I46" s="27">
        <v>614.32163950186714</v>
      </c>
      <c r="J46" s="27">
        <v>0</v>
      </c>
      <c r="K46" s="27">
        <v>69.861804898513142</v>
      </c>
      <c r="L46" s="27">
        <v>2532.1475749079641</v>
      </c>
      <c r="M46" s="27">
        <v>0</v>
      </c>
      <c r="N46" s="27">
        <v>33130.328980691658</v>
      </c>
      <c r="O46" s="27">
        <v>8587.7900000000009</v>
      </c>
      <c r="P46" s="27">
        <v>19246.153049999994</v>
      </c>
      <c r="Q46" s="27"/>
      <c r="R46" s="27">
        <v>41168.648269999998</v>
      </c>
      <c r="S46" s="27">
        <v>9244.9654900000005</v>
      </c>
      <c r="T46" s="27">
        <v>0.67210187311542879</v>
      </c>
      <c r="U46" s="27"/>
      <c r="V46" s="27">
        <v>124.77754212688458</v>
      </c>
      <c r="W46" s="27">
        <v>146.64762399999975</v>
      </c>
      <c r="X46" s="27">
        <v>770.01483920419298</v>
      </c>
      <c r="Y46" s="27"/>
      <c r="Z46" s="27">
        <v>80.309954569286433</v>
      </c>
      <c r="AA46" s="27">
        <v>37683.30520622652</v>
      </c>
      <c r="AB46" s="27">
        <v>2336.91</v>
      </c>
      <c r="AC46" s="27">
        <v>19332.660000000003</v>
      </c>
      <c r="AD46" s="27">
        <v>23135.908860000003</v>
      </c>
      <c r="AE46" s="27"/>
      <c r="AF46" s="27">
        <v>19246.153049999994</v>
      </c>
      <c r="AG46" s="27">
        <v>8320.4689499999986</v>
      </c>
      <c r="AH46" s="27">
        <v>18957.235949999998</v>
      </c>
      <c r="AI46" s="27">
        <v>244901.88217420049</v>
      </c>
    </row>
    <row r="47" spans="1:35" x14ac:dyDescent="0.35">
      <c r="A47" t="s">
        <v>40</v>
      </c>
      <c r="B47">
        <v>2019</v>
      </c>
      <c r="C47" s="27">
        <v>0</v>
      </c>
      <c r="D47" s="27"/>
      <c r="E47" s="27">
        <v>83.431275473340804</v>
      </c>
      <c r="F47" s="27">
        <v>1.6681691683679376</v>
      </c>
      <c r="G47" s="27">
        <v>71.928258159577439</v>
      </c>
      <c r="H47" s="27">
        <v>0</v>
      </c>
      <c r="I47" s="27">
        <v>684.11820421098389</v>
      </c>
      <c r="J47" s="27">
        <v>0</v>
      </c>
      <c r="K47" s="27">
        <v>72.154949788556621</v>
      </c>
      <c r="L47" s="27">
        <v>4262.22912074737</v>
      </c>
      <c r="M47" s="27">
        <v>0</v>
      </c>
      <c r="N47" s="27">
        <v>35481.45772525308</v>
      </c>
      <c r="O47" s="27">
        <v>6777.76</v>
      </c>
      <c r="P47" s="27">
        <v>18753.070229999998</v>
      </c>
      <c r="Q47" s="27"/>
      <c r="R47" s="27">
        <v>37026.84362</v>
      </c>
      <c r="S47" s="27">
        <v>8944.2477500000005</v>
      </c>
      <c r="T47" s="27">
        <v>0.58624808712438226</v>
      </c>
      <c r="U47" s="27"/>
      <c r="V47" s="27">
        <v>103.66028758934556</v>
      </c>
      <c r="W47" s="27">
        <v>147.43599832353027</v>
      </c>
      <c r="X47" s="27">
        <v>774.03728664411619</v>
      </c>
      <c r="Y47" s="27"/>
      <c r="Z47" s="27">
        <v>80.519063759041146</v>
      </c>
      <c r="AA47" s="27">
        <v>38067.643649596845</v>
      </c>
      <c r="AB47" s="27">
        <v>3317.9599999999996</v>
      </c>
      <c r="AC47" s="27">
        <v>15451.830000000002</v>
      </c>
      <c r="AD47" s="27">
        <v>22690.989440000001</v>
      </c>
      <c r="AE47" s="27"/>
      <c r="AF47" s="27">
        <v>18753.070229999998</v>
      </c>
      <c r="AG47" s="27">
        <v>8049.8229699999993</v>
      </c>
      <c r="AH47" s="27">
        <v>15230.278920000001</v>
      </c>
      <c r="AI47" s="27">
        <v>234826.74339680126</v>
      </c>
    </row>
    <row r="48" spans="1:35" x14ac:dyDescent="0.35">
      <c r="A48" t="s">
        <v>41</v>
      </c>
      <c r="B48">
        <v>2018</v>
      </c>
      <c r="C48" s="27">
        <v>0</v>
      </c>
      <c r="D48" s="27"/>
      <c r="E48" s="27">
        <v>31.003236145504395</v>
      </c>
      <c r="F48" s="27">
        <v>0.26205448418892541</v>
      </c>
      <c r="G48" s="27">
        <v>4.960626792495666</v>
      </c>
      <c r="H48" s="27"/>
      <c r="I48" s="27">
        <v>3.9776989897058894</v>
      </c>
      <c r="J48" s="27">
        <v>0</v>
      </c>
      <c r="K48" s="27">
        <v>4.0600824855740107</v>
      </c>
      <c r="L48" s="27">
        <v>11.782610340071189</v>
      </c>
      <c r="M48" s="27">
        <v>0</v>
      </c>
      <c r="N48" s="27">
        <v>1786.9721162437345</v>
      </c>
      <c r="O48" s="27">
        <v>934.52567483223993</v>
      </c>
      <c r="P48" s="27">
        <v>151.13083</v>
      </c>
      <c r="Q48" s="27"/>
      <c r="R48" s="27">
        <v>1149.5792200000001</v>
      </c>
      <c r="S48" s="27">
        <v>276.56716999999992</v>
      </c>
      <c r="T48" s="27">
        <v>1.371306966276014</v>
      </c>
      <c r="U48" s="27"/>
      <c r="V48" s="27">
        <v>21.48348519638537</v>
      </c>
      <c r="W48" s="27">
        <v>22.946677130533899</v>
      </c>
      <c r="X48" s="27">
        <v>2.8689261226381859</v>
      </c>
      <c r="Y48" s="27"/>
      <c r="Z48" s="27">
        <v>3.0375658518327371</v>
      </c>
      <c r="AA48" s="27">
        <v>1302.0239837518905</v>
      </c>
      <c r="AB48" s="27">
        <v>1963.1686408706032</v>
      </c>
      <c r="AC48" s="27"/>
      <c r="AD48" s="27">
        <v>189.99888999999996</v>
      </c>
      <c r="AE48" s="27"/>
      <c r="AF48" s="27">
        <v>151.13083</v>
      </c>
      <c r="AG48" s="27">
        <v>248.91046000000003</v>
      </c>
      <c r="AH48" s="27">
        <v>987.23705999999993</v>
      </c>
      <c r="AI48" s="27">
        <v>9248.9991462036742</v>
      </c>
    </row>
    <row r="49" spans="1:35" x14ac:dyDescent="0.35">
      <c r="A49" t="s">
        <v>41</v>
      </c>
      <c r="B49">
        <v>2019</v>
      </c>
      <c r="C49" s="27">
        <v>0</v>
      </c>
      <c r="D49" s="27"/>
      <c r="E49" s="27">
        <v>30.135712512015669</v>
      </c>
      <c r="F49" s="27">
        <v>0.26358001714786838</v>
      </c>
      <c r="G49" s="27">
        <v>6.001314004183488</v>
      </c>
      <c r="H49" s="27"/>
      <c r="I49" s="27">
        <v>4.5301653018351864</v>
      </c>
      <c r="J49" s="27">
        <v>0</v>
      </c>
      <c r="K49" s="27">
        <v>4.4138513301726237</v>
      </c>
      <c r="L49" s="27">
        <v>0</v>
      </c>
      <c r="M49" s="27">
        <v>0</v>
      </c>
      <c r="N49" s="27">
        <v>1927.4766214504655</v>
      </c>
      <c r="O49" s="27">
        <v>977.69752787387415</v>
      </c>
      <c r="P49" s="27">
        <v>206.74863999999999</v>
      </c>
      <c r="Q49" s="27"/>
      <c r="R49" s="27">
        <v>1100.6895499999998</v>
      </c>
      <c r="S49" s="27">
        <v>320.26330999999999</v>
      </c>
      <c r="T49" s="27">
        <v>1.2709721125443709</v>
      </c>
      <c r="U49" s="27"/>
      <c r="V49" s="27">
        <v>21.621733476670929</v>
      </c>
      <c r="W49" s="27">
        <v>23.424391835807185</v>
      </c>
      <c r="X49" s="27">
        <v>2.8048334221429023</v>
      </c>
      <c r="Y49" s="27"/>
      <c r="Z49" s="27">
        <v>2.9761841115113605</v>
      </c>
      <c r="AA49" s="27">
        <v>1272.4287016290114</v>
      </c>
      <c r="AB49" s="27">
        <v>1992.8373371346779</v>
      </c>
      <c r="AC49" s="27"/>
      <c r="AD49" s="27">
        <v>256.71096</v>
      </c>
      <c r="AE49" s="27"/>
      <c r="AF49" s="27">
        <v>206.74863999999999</v>
      </c>
      <c r="AG49" s="27">
        <v>288.23696999999999</v>
      </c>
      <c r="AH49" s="27">
        <v>876.00492999999994</v>
      </c>
      <c r="AI49" s="27">
        <v>9523.2859262120601</v>
      </c>
    </row>
    <row r="50" spans="1:35" x14ac:dyDescent="0.35">
      <c r="A50" t="s">
        <v>42</v>
      </c>
      <c r="B50">
        <v>2018</v>
      </c>
      <c r="C50" s="27">
        <v>0</v>
      </c>
      <c r="D50" s="27"/>
      <c r="E50" s="27">
        <v>38.316375031966487</v>
      </c>
      <c r="F50" s="27">
        <v>0.68129067409616206</v>
      </c>
      <c r="G50" s="27">
        <v>27.345416293938356</v>
      </c>
      <c r="H50" s="27">
        <v>32.452178199998968</v>
      </c>
      <c r="I50" s="27">
        <v>479.06805028293303</v>
      </c>
      <c r="J50" s="27">
        <v>1.4086845299487092</v>
      </c>
      <c r="K50" s="27">
        <v>49.180721375116057</v>
      </c>
      <c r="L50" s="27">
        <v>4634.9942052529104</v>
      </c>
      <c r="M50" s="27">
        <v>0</v>
      </c>
      <c r="N50" s="27">
        <v>25033.348338559088</v>
      </c>
      <c r="O50" s="27">
        <v>13604.000000000002</v>
      </c>
      <c r="P50" s="27">
        <v>64871.41019000001</v>
      </c>
      <c r="Q50" s="27">
        <v>85.804869999999994</v>
      </c>
      <c r="R50" s="27">
        <v>84345.679020000025</v>
      </c>
      <c r="S50" s="27">
        <v>8101.0560400000004</v>
      </c>
      <c r="T50" s="27">
        <v>53.213167966489983</v>
      </c>
      <c r="U50" s="27"/>
      <c r="V50" s="27">
        <v>41.833832033510021</v>
      </c>
      <c r="W50" s="27">
        <v>78.467000000000368</v>
      </c>
      <c r="X50" s="27">
        <v>476.91272436570546</v>
      </c>
      <c r="Y50" s="27">
        <v>1.2751657120514981</v>
      </c>
      <c r="Z50" s="27">
        <v>46.943280368457359</v>
      </c>
      <c r="AA50" s="27">
        <v>23373.868829553787</v>
      </c>
      <c r="AB50" s="27">
        <v>998.99999999999989</v>
      </c>
      <c r="AC50" s="27">
        <v>25647</v>
      </c>
      <c r="AD50" s="27">
        <v>68652.560190000004</v>
      </c>
      <c r="AE50" s="27">
        <v>43.53014000000001</v>
      </c>
      <c r="AF50" s="27">
        <v>64827.88005</v>
      </c>
      <c r="AG50" s="27">
        <v>7290.9504300000008</v>
      </c>
      <c r="AH50" s="27">
        <v>16589.029309999998</v>
      </c>
      <c r="AI50" s="27">
        <v>409427.20950020006</v>
      </c>
    </row>
    <row r="51" spans="1:35" x14ac:dyDescent="0.35">
      <c r="A51" t="s">
        <v>42</v>
      </c>
      <c r="B51">
        <v>2019</v>
      </c>
      <c r="C51" s="27">
        <v>0</v>
      </c>
      <c r="D51" s="27"/>
      <c r="E51" s="27">
        <v>38.548083062463697</v>
      </c>
      <c r="F51" s="27">
        <v>0.69995378452439927</v>
      </c>
      <c r="G51" s="27">
        <v>29.622970037216778</v>
      </c>
      <c r="H51" s="27">
        <v>32.630606778953279</v>
      </c>
      <c r="I51" s="27">
        <v>671.80920816690411</v>
      </c>
      <c r="J51" s="27">
        <v>1.8453681580386931</v>
      </c>
      <c r="K51" s="27">
        <v>70.534679113424019</v>
      </c>
      <c r="L51" s="27">
        <v>3626.3236152921436</v>
      </c>
      <c r="M51" s="27">
        <v>0</v>
      </c>
      <c r="N51" s="27">
        <v>36683.477129269493</v>
      </c>
      <c r="O51" s="27">
        <v>11342.999999999998</v>
      </c>
      <c r="P51" s="27">
        <v>68170.969660000002</v>
      </c>
      <c r="Q51" s="27">
        <v>102.63538000000001</v>
      </c>
      <c r="R51" s="27">
        <v>83190.399260000006</v>
      </c>
      <c r="S51" s="27">
        <v>7760.1003900000005</v>
      </c>
      <c r="T51" s="27">
        <v>50.626436624081833</v>
      </c>
      <c r="U51" s="27"/>
      <c r="V51" s="27">
        <v>39.800227009837236</v>
      </c>
      <c r="W51" s="27">
        <v>90.330336366080871</v>
      </c>
      <c r="X51" s="27">
        <v>508.06037977472204</v>
      </c>
      <c r="Y51" s="27">
        <v>1.466233469850019</v>
      </c>
      <c r="Z51" s="27">
        <v>50.281364078236869</v>
      </c>
      <c r="AA51" s="27">
        <v>24973.192022677191</v>
      </c>
      <c r="AB51" s="27">
        <v>890.00000000000011</v>
      </c>
      <c r="AC51" s="27">
        <v>22833.999999999996</v>
      </c>
      <c r="AD51" s="27">
        <v>71953.405349999986</v>
      </c>
      <c r="AE51" s="27">
        <v>52.068560000000005</v>
      </c>
      <c r="AF51" s="27">
        <v>68118.90112000001</v>
      </c>
      <c r="AG51" s="27">
        <v>6984.0903500000004</v>
      </c>
      <c r="AH51" s="27">
        <v>12115.639349999999</v>
      </c>
      <c r="AI51" s="27">
        <v>420384.45803366316</v>
      </c>
    </row>
    <row r="52" spans="1:35" x14ac:dyDescent="0.35">
      <c r="A52" t="s">
        <v>43</v>
      </c>
      <c r="B52">
        <v>2018</v>
      </c>
      <c r="C52" s="27"/>
      <c r="D52" s="27"/>
      <c r="E52" s="27"/>
      <c r="F52" s="27"/>
      <c r="G52" s="27"/>
      <c r="H52" s="27"/>
      <c r="I52" s="27"/>
      <c r="J52" s="27"/>
      <c r="K52" s="27"/>
      <c r="L52" s="27"/>
      <c r="M52" s="27"/>
      <c r="N52" s="27"/>
      <c r="O52" s="27"/>
      <c r="P52" s="27">
        <v>12355.23547</v>
      </c>
      <c r="Q52" s="27"/>
      <c r="R52" s="27">
        <v>20919.608109999997</v>
      </c>
      <c r="S52" s="27">
        <v>2651.9649399999998</v>
      </c>
      <c r="T52" s="27"/>
      <c r="U52" s="27"/>
      <c r="V52" s="27"/>
      <c r="W52" s="27"/>
      <c r="X52" s="27"/>
      <c r="Y52" s="27"/>
      <c r="Z52" s="27"/>
      <c r="AA52" s="27"/>
      <c r="AB52" s="27"/>
      <c r="AC52" s="27"/>
      <c r="AD52" s="27">
        <v>6624.5221300000003</v>
      </c>
      <c r="AE52" s="27"/>
      <c r="AF52" s="27">
        <v>12355.23547</v>
      </c>
      <c r="AG52" s="27">
        <v>2386.76845</v>
      </c>
      <c r="AH52" s="27">
        <v>14560.282450000002</v>
      </c>
      <c r="AI52" s="27">
        <v>71853.617020000005</v>
      </c>
    </row>
    <row r="53" spans="1:35" x14ac:dyDescent="0.35">
      <c r="A53" t="s">
        <v>43</v>
      </c>
      <c r="B53">
        <v>2019</v>
      </c>
      <c r="C53" s="27"/>
      <c r="D53" s="27"/>
      <c r="E53" s="27"/>
      <c r="F53" s="27"/>
      <c r="G53" s="27"/>
      <c r="H53" s="27"/>
      <c r="I53" s="27"/>
      <c r="J53" s="27"/>
      <c r="K53" s="27"/>
      <c r="L53" s="27"/>
      <c r="M53" s="27"/>
      <c r="N53" s="27"/>
      <c r="O53" s="27"/>
      <c r="P53" s="27">
        <v>10487.343120000001</v>
      </c>
      <c r="Q53" s="27"/>
      <c r="R53" s="27">
        <v>17321.739290000001</v>
      </c>
      <c r="S53" s="27">
        <v>2430.5572499999998</v>
      </c>
      <c r="T53" s="27"/>
      <c r="U53" s="27"/>
      <c r="V53" s="27"/>
      <c r="W53" s="27"/>
      <c r="X53" s="27"/>
      <c r="Y53" s="27"/>
      <c r="Z53" s="27"/>
      <c r="AA53" s="27"/>
      <c r="AB53" s="27"/>
      <c r="AC53" s="27"/>
      <c r="AD53" s="27">
        <v>5618.0448800000004</v>
      </c>
      <c r="AE53" s="27"/>
      <c r="AF53" s="27">
        <v>10487.343120000001</v>
      </c>
      <c r="AG53" s="27">
        <v>2187.5015399999997</v>
      </c>
      <c r="AH53" s="27">
        <v>11946.75014</v>
      </c>
      <c r="AI53" s="27">
        <v>60479.279340000008</v>
      </c>
    </row>
    <row r="54" spans="1:35" x14ac:dyDescent="0.35">
      <c r="A54" t="s">
        <v>44</v>
      </c>
      <c r="B54">
        <v>2018</v>
      </c>
      <c r="C54" s="27">
        <v>0</v>
      </c>
      <c r="D54" s="27">
        <v>0.32176180209138866</v>
      </c>
      <c r="E54" s="27">
        <v>1.8081822635055056</v>
      </c>
      <c r="F54" s="27">
        <v>0.46613144309090893</v>
      </c>
      <c r="G54" s="27">
        <v>184.99956939158122</v>
      </c>
      <c r="H54" s="27"/>
      <c r="I54" s="27">
        <v>9.610850000000001</v>
      </c>
      <c r="J54" s="27">
        <v>229.81277999999998</v>
      </c>
      <c r="K54" s="27">
        <v>59.116889999999998</v>
      </c>
      <c r="L54" s="27">
        <v>377.97841</v>
      </c>
      <c r="M54" s="27">
        <v>0</v>
      </c>
      <c r="N54" s="27">
        <v>15860.282660000003</v>
      </c>
      <c r="O54" s="27">
        <v>1491.74532273714</v>
      </c>
      <c r="P54" s="27">
        <v>8726.9458900000009</v>
      </c>
      <c r="Q54" s="27"/>
      <c r="R54" s="27">
        <v>14771.091810000002</v>
      </c>
      <c r="S54" s="27">
        <v>3240.73441</v>
      </c>
      <c r="T54" s="27">
        <v>18.966931928301683</v>
      </c>
      <c r="U54" s="27">
        <v>47.148357566615431</v>
      </c>
      <c r="V54" s="27">
        <v>264.91196649353355</v>
      </c>
      <c r="W54" s="27">
        <v>30.792041074497302</v>
      </c>
      <c r="X54" s="27">
        <v>6.4702200000000003</v>
      </c>
      <c r="Y54" s="27">
        <v>150.42833999999999</v>
      </c>
      <c r="Z54" s="27">
        <v>40.565899999999999</v>
      </c>
      <c r="AA54" s="27">
        <v>10917.86334</v>
      </c>
      <c r="AB54" s="27">
        <v>8037.8304568154817</v>
      </c>
      <c r="AC54" s="27">
        <v>0</v>
      </c>
      <c r="AD54" s="27">
        <v>8022.0406800000001</v>
      </c>
      <c r="AE54" s="27"/>
      <c r="AF54" s="27">
        <v>8726.9458900000009</v>
      </c>
      <c r="AG54" s="27">
        <v>2916.6610000000001</v>
      </c>
      <c r="AH54" s="27">
        <v>7073.1245400000007</v>
      </c>
      <c r="AI54" s="27">
        <v>91208.664331515858</v>
      </c>
    </row>
    <row r="55" spans="1:35" x14ac:dyDescent="0.35">
      <c r="A55" t="s">
        <v>44</v>
      </c>
      <c r="B55">
        <v>2019</v>
      </c>
      <c r="C55" s="27">
        <v>0</v>
      </c>
      <c r="D55" s="27">
        <v>0.32537306283135775</v>
      </c>
      <c r="E55" s="27">
        <v>1.8286939542581742</v>
      </c>
      <c r="F55" s="27">
        <v>0.47140191927220898</v>
      </c>
      <c r="G55" s="27">
        <v>187.07014572399623</v>
      </c>
      <c r="H55" s="27"/>
      <c r="I55" s="27">
        <v>8.9480000000000004</v>
      </c>
      <c r="J55" s="27">
        <v>227.66185999999999</v>
      </c>
      <c r="K55" s="27">
        <v>48.557020000000001</v>
      </c>
      <c r="L55" s="27">
        <v>1708.7011600000001</v>
      </c>
      <c r="M55" s="27">
        <v>0</v>
      </c>
      <c r="N55" s="27">
        <v>12945.16804</v>
      </c>
      <c r="O55" s="27">
        <v>1852.5648806552499</v>
      </c>
      <c r="P55" s="27">
        <v>4435.9697100000003</v>
      </c>
      <c r="Q55" s="27"/>
      <c r="R55" s="27">
        <v>7741.4291199999989</v>
      </c>
      <c r="S55" s="27">
        <v>2564.3913499999999</v>
      </c>
      <c r="T55" s="27">
        <v>19.042114494688704</v>
      </c>
      <c r="U55" s="27">
        <v>47.339366608335666</v>
      </c>
      <c r="V55" s="27">
        <v>265.98560179714116</v>
      </c>
      <c r="W55" s="27">
        <v>33.606790745766695</v>
      </c>
      <c r="X55" s="27">
        <v>6.0477999999999996</v>
      </c>
      <c r="Y55" s="27">
        <v>142.74705999999998</v>
      </c>
      <c r="Z55" s="27">
        <v>35.660139999999998</v>
      </c>
      <c r="AA55" s="27">
        <v>9609.4118799999997</v>
      </c>
      <c r="AB55" s="27">
        <v>4169.1780467797007</v>
      </c>
      <c r="AC55" s="27">
        <v>0</v>
      </c>
      <c r="AD55" s="27">
        <v>3827.6520199999995</v>
      </c>
      <c r="AE55" s="27"/>
      <c r="AF55" s="27">
        <v>4435.9697100000003</v>
      </c>
      <c r="AG55" s="27">
        <v>2307.9522000000002</v>
      </c>
      <c r="AH55" s="27">
        <v>4170.2162499999995</v>
      </c>
      <c r="AI55" s="27">
        <v>60793.895735741236</v>
      </c>
    </row>
    <row r="56" spans="1:35" x14ac:dyDescent="0.35">
      <c r="A56" t="s">
        <v>45</v>
      </c>
      <c r="B56">
        <v>2018</v>
      </c>
      <c r="C56" s="27"/>
      <c r="D56" s="27"/>
      <c r="E56" s="27">
        <v>0.18462215578048635</v>
      </c>
      <c r="F56" s="27">
        <v>3.8783936474833624E-3</v>
      </c>
      <c r="G56" s="27">
        <v>7.788015009396293E-2</v>
      </c>
      <c r="H56" s="27">
        <v>16.834564609682079</v>
      </c>
      <c r="I56" s="27">
        <v>0</v>
      </c>
      <c r="J56" s="27">
        <v>0</v>
      </c>
      <c r="K56" s="27">
        <v>6.1977458479709792E-2</v>
      </c>
      <c r="L56" s="27">
        <v>0</v>
      </c>
      <c r="M56" s="27">
        <v>0</v>
      </c>
      <c r="N56" s="27">
        <v>189.44802254152029</v>
      </c>
      <c r="O56" s="27"/>
      <c r="P56" s="27"/>
      <c r="Q56" s="27"/>
      <c r="R56" s="27">
        <v>48.568520000000007</v>
      </c>
      <c r="S56" s="27">
        <v>23.915929999999996</v>
      </c>
      <c r="T56" s="27">
        <v>1.2499999999999998</v>
      </c>
      <c r="U56" s="27"/>
      <c r="V56" s="27"/>
      <c r="W56" s="27">
        <v>37.159999999999989</v>
      </c>
      <c r="X56" s="27"/>
      <c r="Y56" s="27"/>
      <c r="Z56" s="27">
        <v>3.0020949940677329E-2</v>
      </c>
      <c r="AA56" s="27">
        <v>94.519979050059348</v>
      </c>
      <c r="AB56" s="27"/>
      <c r="AC56" s="27"/>
      <c r="AD56" s="27"/>
      <c r="AE56" s="27"/>
      <c r="AF56" s="27"/>
      <c r="AG56" s="27">
        <v>21.524339999999999</v>
      </c>
      <c r="AH56" s="27">
        <v>50.960120000000003</v>
      </c>
      <c r="AI56" s="27">
        <v>484.53985530920397</v>
      </c>
    </row>
    <row r="57" spans="1:35" x14ac:dyDescent="0.35">
      <c r="A57" t="s">
        <v>45</v>
      </c>
      <c r="B57">
        <v>2019</v>
      </c>
      <c r="C57" s="27"/>
      <c r="D57" s="27"/>
      <c r="E57" s="27">
        <v>0.20051348518921097</v>
      </c>
      <c r="F57" s="27">
        <v>4.2124863262156045E-3</v>
      </c>
      <c r="G57" s="27">
        <v>8.4583521003409975E-2</v>
      </c>
      <c r="H57" s="27">
        <v>17.931033562322995</v>
      </c>
      <c r="I57" s="27">
        <v>0</v>
      </c>
      <c r="J57" s="27">
        <v>0</v>
      </c>
      <c r="K57" s="27">
        <v>5.6542734673452312E-2</v>
      </c>
      <c r="L57" s="27">
        <v>0</v>
      </c>
      <c r="M57" s="27">
        <v>0</v>
      </c>
      <c r="N57" s="27">
        <v>172.54345726532654</v>
      </c>
      <c r="O57" s="27"/>
      <c r="P57" s="27"/>
      <c r="Q57" s="27"/>
      <c r="R57" s="27">
        <v>36.428069999999998</v>
      </c>
      <c r="S57" s="27">
        <v>30.85294</v>
      </c>
      <c r="T57" s="27">
        <v>1.25486609571083</v>
      </c>
      <c r="U57" s="27"/>
      <c r="V57" s="27"/>
      <c r="W57" s="27">
        <v>40.123724732560611</v>
      </c>
      <c r="X57" s="27"/>
      <c r="Y57" s="27"/>
      <c r="Z57" s="27">
        <v>2.7469380070724341E-2</v>
      </c>
      <c r="AA57" s="27">
        <v>86.082530619929273</v>
      </c>
      <c r="AB57" s="27"/>
      <c r="AC57" s="27"/>
      <c r="AD57" s="27"/>
      <c r="AE57" s="27"/>
      <c r="AF57" s="27"/>
      <c r="AG57" s="27">
        <v>27.76764</v>
      </c>
      <c r="AH57" s="27">
        <v>39.513379999999998</v>
      </c>
      <c r="AI57" s="27">
        <v>452.87096388311329</v>
      </c>
    </row>
    <row r="58" spans="1:35" x14ac:dyDescent="0.35">
      <c r="A58" t="s">
        <v>46</v>
      </c>
      <c r="B58">
        <v>2018</v>
      </c>
      <c r="C58" s="27">
        <v>0</v>
      </c>
      <c r="D58" s="27">
        <v>4.6621734500420196E-3</v>
      </c>
      <c r="E58" s="27">
        <v>2636.7870069616306</v>
      </c>
      <c r="F58" s="27">
        <v>2.609269290438117</v>
      </c>
      <c r="G58" s="27">
        <v>79.720440955336983</v>
      </c>
      <c r="H58" s="27">
        <v>2453.8667202305278</v>
      </c>
      <c r="I58" s="27">
        <v>587.77836437295105</v>
      </c>
      <c r="J58" s="27">
        <v>8.2365531908913514</v>
      </c>
      <c r="K58" s="27">
        <v>21.539927732217379</v>
      </c>
      <c r="L58" s="27">
        <v>0</v>
      </c>
      <c r="M58" s="27">
        <v>0</v>
      </c>
      <c r="N58" s="27">
        <v>24632.175154703935</v>
      </c>
      <c r="O58" s="27">
        <v>70716.66</v>
      </c>
      <c r="P58" s="27">
        <v>16768.900270000002</v>
      </c>
      <c r="Q58" s="27"/>
      <c r="R58" s="27">
        <v>41354.05702</v>
      </c>
      <c r="S58" s="27">
        <v>3987.9095699999998</v>
      </c>
      <c r="T58" s="27">
        <v>374.4211169421207</v>
      </c>
      <c r="U58" s="27">
        <v>1.4573542827809314</v>
      </c>
      <c r="V58" s="27">
        <v>5882.6115287750963</v>
      </c>
      <c r="W58" s="27">
        <v>1247.798000000003</v>
      </c>
      <c r="X58" s="27">
        <v>385.15660819433532</v>
      </c>
      <c r="Y58" s="27">
        <v>6.4332686456639019</v>
      </c>
      <c r="Z58" s="27">
        <v>15.286565400853821</v>
      </c>
      <c r="AA58" s="27">
        <v>16499.153557759146</v>
      </c>
      <c r="AB58" s="27">
        <v>0</v>
      </c>
      <c r="AC58" s="27">
        <v>68958.25999999998</v>
      </c>
      <c r="AD58" s="27">
        <v>30585.436719999998</v>
      </c>
      <c r="AE58" s="27"/>
      <c r="AF58" s="27">
        <v>16768.900270000002</v>
      </c>
      <c r="AG58" s="27">
        <v>3589.1186399999997</v>
      </c>
      <c r="AH58" s="27">
        <v>11167.411259999997</v>
      </c>
      <c r="AI58" s="27">
        <v>318731.68984961143</v>
      </c>
    </row>
    <row r="59" spans="1:35" x14ac:dyDescent="0.35">
      <c r="A59" t="s">
        <v>46</v>
      </c>
      <c r="B59">
        <v>2019</v>
      </c>
      <c r="C59" s="27">
        <v>0</v>
      </c>
      <c r="D59" s="27">
        <v>5.6228761101404694E-3</v>
      </c>
      <c r="E59" s="27">
        <v>3347.6733720513262</v>
      </c>
      <c r="F59" s="27">
        <v>3.1465530878197461</v>
      </c>
      <c r="G59" s="27">
        <v>131.91561073317339</v>
      </c>
      <c r="H59" s="27">
        <v>3135.9554274615784</v>
      </c>
      <c r="I59" s="27">
        <v>780.16429356858066</v>
      </c>
      <c r="J59" s="27">
        <v>10.10486209955174</v>
      </c>
      <c r="K59" s="27">
        <v>27.041688746046091</v>
      </c>
      <c r="L59" s="27">
        <v>0</v>
      </c>
      <c r="M59" s="27">
        <v>0</v>
      </c>
      <c r="N59" s="27">
        <v>31582.329155585823</v>
      </c>
      <c r="O59" s="27">
        <v>70512.539999999979</v>
      </c>
      <c r="P59" s="27">
        <v>20506.439460000001</v>
      </c>
      <c r="Q59" s="27"/>
      <c r="R59" s="27">
        <v>49640.244689999992</v>
      </c>
      <c r="S59" s="27">
        <v>4920.8203700000004</v>
      </c>
      <c r="T59" s="27">
        <v>479.34797347620793</v>
      </c>
      <c r="U59" s="27">
        <v>1.8562955250149837</v>
      </c>
      <c r="V59" s="27">
        <v>7665.4470758818334</v>
      </c>
      <c r="W59" s="27">
        <v>1138.7273071860964</v>
      </c>
      <c r="X59" s="27">
        <v>564.99347598310158</v>
      </c>
      <c r="Y59" s="27">
        <v>9.0693272814874053</v>
      </c>
      <c r="Z59" s="27">
        <v>21.139319146040911</v>
      </c>
      <c r="AA59" s="27">
        <v>23384.217877589366</v>
      </c>
      <c r="AB59" s="27">
        <v>0</v>
      </c>
      <c r="AC59" s="27">
        <v>69498.78</v>
      </c>
      <c r="AD59" s="27">
        <v>36914.437429999998</v>
      </c>
      <c r="AE59" s="27"/>
      <c r="AF59" s="27">
        <v>20506.439460000001</v>
      </c>
      <c r="AG59" s="27">
        <v>4428.7383500000005</v>
      </c>
      <c r="AH59" s="27">
        <v>13217.889290000001</v>
      </c>
      <c r="AI59" s="27">
        <v>362429.46428827918</v>
      </c>
    </row>
    <row r="60" spans="1:35" x14ac:dyDescent="0.35">
      <c r="A60" t="s">
        <v>47</v>
      </c>
      <c r="B60">
        <v>2018</v>
      </c>
      <c r="C60" s="27">
        <v>0</v>
      </c>
      <c r="D60" s="27">
        <v>2.1445125962240492E-3</v>
      </c>
      <c r="E60" s="27">
        <v>39.579344425920915</v>
      </c>
      <c r="F60" s="27">
        <v>1.0660427103332215</v>
      </c>
      <c r="G60" s="27">
        <v>758.33484602640283</v>
      </c>
      <c r="H60" s="27">
        <v>630.44864277357931</v>
      </c>
      <c r="I60" s="27">
        <v>11891.894286000339</v>
      </c>
      <c r="J60" s="27">
        <v>5.2198240963113225</v>
      </c>
      <c r="K60" s="27">
        <v>522.50052995953627</v>
      </c>
      <c r="L60" s="27">
        <v>73128.53669974384</v>
      </c>
      <c r="M60" s="27">
        <v>0</v>
      </c>
      <c r="N60" s="27">
        <v>268088.69866019994</v>
      </c>
      <c r="O60" s="27">
        <v>8773.2100000000009</v>
      </c>
      <c r="P60" s="27">
        <v>362291.17608</v>
      </c>
      <c r="Q60" s="27"/>
      <c r="R60" s="27">
        <v>653778.99809999997</v>
      </c>
      <c r="S60" s="27">
        <v>61208.751150000004</v>
      </c>
      <c r="T60" s="27">
        <v>877.36287535276824</v>
      </c>
      <c r="U60" s="27">
        <v>0.23421289432364953</v>
      </c>
      <c r="V60" s="27">
        <v>1057.2958075477191</v>
      </c>
      <c r="W60" s="27">
        <v>142.71740530517698</v>
      </c>
      <c r="X60" s="27">
        <v>7353.0614923831936</v>
      </c>
      <c r="Y60" s="27">
        <v>2.5517587196071068</v>
      </c>
      <c r="Z60" s="27">
        <v>330.00900944060004</v>
      </c>
      <c r="AA60" s="27">
        <v>151035.3777394566</v>
      </c>
      <c r="AB60" s="27">
        <v>9683.7599999999984</v>
      </c>
      <c r="AC60" s="27">
        <v>337066.24000000005</v>
      </c>
      <c r="AD60" s="27">
        <v>391053.09538000007</v>
      </c>
      <c r="AE60" s="27"/>
      <c r="AF60" s="27">
        <v>362291.17608</v>
      </c>
      <c r="AG60" s="27">
        <v>55087.876040000003</v>
      </c>
      <c r="AH60" s="27">
        <v>268846.77784</v>
      </c>
      <c r="AI60" s="27">
        <v>3025945.9519915492</v>
      </c>
    </row>
    <row r="61" spans="1:35" x14ac:dyDescent="0.35">
      <c r="A61" t="s">
        <v>47</v>
      </c>
      <c r="B61">
        <v>2019</v>
      </c>
      <c r="C61" s="27">
        <v>0</v>
      </c>
      <c r="D61" s="27">
        <v>1.4324656235943031E-3</v>
      </c>
      <c r="E61" s="27">
        <v>10.673277878358144</v>
      </c>
      <c r="F61" s="27">
        <v>0.70900590531090313</v>
      </c>
      <c r="G61" s="27">
        <v>503.45288863674421</v>
      </c>
      <c r="H61" s="27">
        <v>158.05370706781227</v>
      </c>
      <c r="I61" s="27">
        <v>12283.278306911339</v>
      </c>
      <c r="J61" s="27">
        <v>5.7579460279005623</v>
      </c>
      <c r="K61" s="27">
        <v>551.72136111172665</v>
      </c>
      <c r="L61" s="27">
        <v>110043.48515925709</v>
      </c>
      <c r="M61" s="27">
        <v>0</v>
      </c>
      <c r="N61" s="27">
        <v>271665.56722669187</v>
      </c>
      <c r="O61" s="27">
        <v>8540.0799999999981</v>
      </c>
      <c r="P61" s="27">
        <v>364266.68598000001</v>
      </c>
      <c r="Q61" s="27"/>
      <c r="R61" s="27">
        <v>643040.47608000005</v>
      </c>
      <c r="S61" s="27">
        <v>68246.04247</v>
      </c>
      <c r="T61" s="27">
        <v>533.17593696759423</v>
      </c>
      <c r="U61" s="27">
        <v>0.14236258045514449</v>
      </c>
      <c r="V61" s="27">
        <v>246.71564644171025</v>
      </c>
      <c r="W61" s="27">
        <v>112.84836709354492</v>
      </c>
      <c r="X61" s="27">
        <v>7507.6232096255444</v>
      </c>
      <c r="Y61" s="27">
        <v>2.4922823294006307</v>
      </c>
      <c r="Z61" s="27">
        <v>332.2025517825312</v>
      </c>
      <c r="AA61" s="27">
        <v>152018.68195626253</v>
      </c>
      <c r="AB61" s="27">
        <v>9581.239999999998</v>
      </c>
      <c r="AC61" s="27">
        <v>328645.76000000001</v>
      </c>
      <c r="AD61" s="27">
        <v>392092.22389999992</v>
      </c>
      <c r="AE61" s="27"/>
      <c r="AF61" s="27">
        <v>364266.68598000001</v>
      </c>
      <c r="AG61" s="27">
        <v>61421.438250000007</v>
      </c>
      <c r="AH61" s="27">
        <v>257772.85644</v>
      </c>
      <c r="AI61" s="27">
        <v>3053850.0717250369</v>
      </c>
    </row>
    <row r="62" spans="1:35" x14ac:dyDescent="0.35">
      <c r="A62" t="s">
        <v>48</v>
      </c>
      <c r="B62">
        <v>2018</v>
      </c>
      <c r="C62" s="27">
        <v>0</v>
      </c>
      <c r="D62" s="27">
        <v>3.2710170005907785E-3</v>
      </c>
      <c r="E62" s="27">
        <v>6847.7171999396423</v>
      </c>
      <c r="F62" s="27">
        <v>1.4069897159460989</v>
      </c>
      <c r="G62" s="27">
        <v>82.417942360610013</v>
      </c>
      <c r="H62" s="27">
        <v>11.790508268156211</v>
      </c>
      <c r="I62" s="27">
        <v>2388.6108775601324</v>
      </c>
      <c r="J62" s="27">
        <v>4.1062285839976331</v>
      </c>
      <c r="K62" s="27">
        <v>352.35323107207796</v>
      </c>
      <c r="L62" s="27">
        <v>4115.6805774657887</v>
      </c>
      <c r="M62" s="27">
        <v>0</v>
      </c>
      <c r="N62" s="27">
        <v>168059.84908531801</v>
      </c>
      <c r="O62" s="27">
        <v>6145.9</v>
      </c>
      <c r="P62" s="27">
        <v>128726.94072</v>
      </c>
      <c r="Q62" s="27"/>
      <c r="R62" s="27">
        <v>202069.63679000002</v>
      </c>
      <c r="S62" s="27">
        <v>27858.880559999998</v>
      </c>
      <c r="T62" s="27">
        <v>344.51778776543756</v>
      </c>
      <c r="U62" s="27">
        <v>1.9953630270054756</v>
      </c>
      <c r="V62" s="27">
        <v>7441.7508492075558</v>
      </c>
      <c r="W62" s="27">
        <v>1775.5129999999974</v>
      </c>
      <c r="X62" s="27">
        <v>1765.6736912134352</v>
      </c>
      <c r="Y62" s="27">
        <v>2.9559487193188962</v>
      </c>
      <c r="Z62" s="27">
        <v>253.91888760320637</v>
      </c>
      <c r="AA62" s="27">
        <v>119948.45147246402</v>
      </c>
      <c r="AB62" s="27">
        <v>2758.4999999999995</v>
      </c>
      <c r="AC62" s="27">
        <v>56337.000000000007</v>
      </c>
      <c r="AD62" s="27">
        <v>145796.10394</v>
      </c>
      <c r="AE62" s="27"/>
      <c r="AF62" s="27">
        <v>128726.94072</v>
      </c>
      <c r="AG62" s="27">
        <v>25072.9925</v>
      </c>
      <c r="AH62" s="27">
        <v>59059.420929999993</v>
      </c>
      <c r="AI62" s="27">
        <v>1095951.0290713015</v>
      </c>
    </row>
    <row r="63" spans="1:35" x14ac:dyDescent="0.35">
      <c r="A63" t="s">
        <v>48</v>
      </c>
      <c r="B63">
        <v>2019</v>
      </c>
      <c r="C63" s="27">
        <v>0</v>
      </c>
      <c r="D63" s="27">
        <v>2.9757836898810816E-3</v>
      </c>
      <c r="E63" s="27">
        <v>6268.5872908812617</v>
      </c>
      <c r="F63" s="27">
        <v>1.2914487168776956</v>
      </c>
      <c r="G63" s="27">
        <v>84.455743615115438</v>
      </c>
      <c r="H63" s="27">
        <v>10.447984548952611</v>
      </c>
      <c r="I63" s="27">
        <v>2487.0448333879121</v>
      </c>
      <c r="J63" s="27">
        <v>4.4871213581121818</v>
      </c>
      <c r="K63" s="27">
        <v>365.05044754872625</v>
      </c>
      <c r="L63" s="27">
        <v>7101.5160839296886</v>
      </c>
      <c r="M63" s="27">
        <v>0</v>
      </c>
      <c r="N63" s="27">
        <v>171070.10151377559</v>
      </c>
      <c r="O63" s="27">
        <v>5406.6</v>
      </c>
      <c r="P63" s="27">
        <v>210940.94669999997</v>
      </c>
      <c r="Q63" s="27"/>
      <c r="R63" s="27">
        <v>311256.82917000004</v>
      </c>
      <c r="S63" s="27">
        <v>26497.048430000003</v>
      </c>
      <c r="T63" s="27">
        <v>340.35586728302241</v>
      </c>
      <c r="U63" s="27">
        <v>1.9701355388708615</v>
      </c>
      <c r="V63" s="27">
        <v>6816.3119308301284</v>
      </c>
      <c r="W63" s="27">
        <v>1687.3307601622666</v>
      </c>
      <c r="X63" s="27">
        <v>2142.5245073131782</v>
      </c>
      <c r="Y63" s="27">
        <v>3.5636285533922711</v>
      </c>
      <c r="Z63" s="27">
        <v>302.86746804955879</v>
      </c>
      <c r="AA63" s="27">
        <v>142780.2443960839</v>
      </c>
      <c r="AB63" s="27">
        <v>1809.0999999999997</v>
      </c>
      <c r="AC63" s="27">
        <v>39396.400000000009</v>
      </c>
      <c r="AD63" s="27">
        <v>262361.06477999996</v>
      </c>
      <c r="AE63" s="27"/>
      <c r="AF63" s="27">
        <v>210940.94669999997</v>
      </c>
      <c r="AG63" s="27">
        <v>23847.343580000001</v>
      </c>
      <c r="AH63" s="27">
        <v>51545.469259999998</v>
      </c>
      <c r="AI63" s="27">
        <v>1485469.9027573601</v>
      </c>
    </row>
    <row r="64" spans="1:35" x14ac:dyDescent="0.35">
      <c r="A64" t="s">
        <v>49</v>
      </c>
      <c r="B64">
        <v>2018</v>
      </c>
      <c r="C64" s="27">
        <v>0</v>
      </c>
      <c r="D64" s="27">
        <v>5.1666334650503791E-2</v>
      </c>
      <c r="E64" s="27">
        <v>759.60364071999902</v>
      </c>
      <c r="F64" s="27">
        <v>0.67074533395747271</v>
      </c>
      <c r="G64" s="27">
        <v>95.934649473382336</v>
      </c>
      <c r="H64" s="27">
        <v>1912.3328780990112</v>
      </c>
      <c r="I64" s="27">
        <v>403.65916382355033</v>
      </c>
      <c r="J64" s="27">
        <v>42.085975767177075</v>
      </c>
      <c r="K64" s="27">
        <v>155.09314325061152</v>
      </c>
      <c r="L64" s="27">
        <v>0</v>
      </c>
      <c r="M64" s="27">
        <v>0</v>
      </c>
      <c r="N64" s="27">
        <v>53162.231717158662</v>
      </c>
      <c r="O64" s="27">
        <v>14098.220000000003</v>
      </c>
      <c r="P64" s="27">
        <v>138594.19350000002</v>
      </c>
      <c r="Q64" s="27"/>
      <c r="R64" s="27">
        <v>193942.41138000001</v>
      </c>
      <c r="S64" s="27">
        <v>11191.85932</v>
      </c>
      <c r="T64" s="27">
        <v>906.75788657036151</v>
      </c>
      <c r="U64" s="27">
        <v>56.30810758627257</v>
      </c>
      <c r="V64" s="27">
        <v>2407.4271940088961</v>
      </c>
      <c r="W64" s="27">
        <v>1978.554908208456</v>
      </c>
      <c r="X64" s="27">
        <v>449.56887103610779</v>
      </c>
      <c r="Y64" s="27">
        <v>43.450905286234189</v>
      </c>
      <c r="Z64" s="27">
        <v>119.7558824377104</v>
      </c>
      <c r="AA64" s="27">
        <v>42405.624341239949</v>
      </c>
      <c r="AB64" s="27">
        <v>0</v>
      </c>
      <c r="AC64" s="27">
        <v>30316.089999999997</v>
      </c>
      <c r="AD64" s="27">
        <v>158168.46100000001</v>
      </c>
      <c r="AE64" s="27"/>
      <c r="AF64" s="27">
        <v>138594.19350000002</v>
      </c>
      <c r="AG64" s="27">
        <v>10072.673390000002</v>
      </c>
      <c r="AH64" s="27">
        <v>36893.136310000002</v>
      </c>
      <c r="AI64" s="27">
        <v>836770.35007633502</v>
      </c>
    </row>
    <row r="65" spans="1:35" x14ac:dyDescent="0.35">
      <c r="A65" t="s">
        <v>49</v>
      </c>
      <c r="B65">
        <v>2019</v>
      </c>
      <c r="C65" s="27">
        <v>0</v>
      </c>
      <c r="D65" s="27">
        <v>4.4030637955546945E-2</v>
      </c>
      <c r="E65" s="27">
        <v>724.24063455566397</v>
      </c>
      <c r="F65" s="27">
        <v>0.57159245026710659</v>
      </c>
      <c r="G65" s="27">
        <v>76.153865678207183</v>
      </c>
      <c r="H65" s="27">
        <v>1822.4790595488382</v>
      </c>
      <c r="I65" s="27">
        <v>430.14084009980502</v>
      </c>
      <c r="J65" s="27">
        <v>49.125375164600598</v>
      </c>
      <c r="K65" s="27">
        <v>199.49910736219164</v>
      </c>
      <c r="L65" s="27">
        <v>0</v>
      </c>
      <c r="M65" s="27">
        <v>0</v>
      </c>
      <c r="N65" s="27">
        <v>65813.886317930825</v>
      </c>
      <c r="O65" s="27">
        <v>22226.220509156898</v>
      </c>
      <c r="P65" s="27">
        <v>172951.15908000001</v>
      </c>
      <c r="Q65" s="27"/>
      <c r="R65" s="27">
        <v>215327.70303</v>
      </c>
      <c r="S65" s="27">
        <v>8917.5178099999976</v>
      </c>
      <c r="T65" s="27">
        <v>983.13354102956748</v>
      </c>
      <c r="U65" s="27">
        <v>56.996749198839318</v>
      </c>
      <c r="V65" s="27">
        <v>2179.5915816814004</v>
      </c>
      <c r="W65" s="27">
        <v>2020.8218487621152</v>
      </c>
      <c r="X65" s="27">
        <v>455.22757962976243</v>
      </c>
      <c r="Y65" s="27">
        <v>43.132999516315429</v>
      </c>
      <c r="Z65" s="27">
        <v>127.76874276422699</v>
      </c>
      <c r="AA65" s="27">
        <v>43904.16716351483</v>
      </c>
      <c r="AB65" s="27">
        <v>0</v>
      </c>
      <c r="AC65" s="27">
        <v>36602.807617526691</v>
      </c>
      <c r="AD65" s="27">
        <v>187876.69968000002</v>
      </c>
      <c r="AE65" s="27"/>
      <c r="AF65" s="27">
        <v>172951.15908000001</v>
      </c>
      <c r="AG65" s="27">
        <v>8025.7660299999989</v>
      </c>
      <c r="AH65" s="27">
        <v>28342.755140000001</v>
      </c>
      <c r="AI65" s="27">
        <v>972108.76900620898</v>
      </c>
    </row>
    <row r="66" spans="1:35" x14ac:dyDescent="0.35">
      <c r="A66" t="s">
        <v>50</v>
      </c>
      <c r="B66">
        <v>2018</v>
      </c>
      <c r="C66" s="27">
        <v>0</v>
      </c>
      <c r="D66" s="27">
        <v>986.54606954934491</v>
      </c>
      <c r="E66" s="27">
        <v>2439.4027241896192</v>
      </c>
      <c r="F66" s="27">
        <v>6.3087884864744979</v>
      </c>
      <c r="G66" s="27">
        <v>1103.5496003996984</v>
      </c>
      <c r="H66" s="27">
        <v>9.214204359933543</v>
      </c>
      <c r="I66" s="27">
        <v>2419.6581523303716</v>
      </c>
      <c r="J66" s="27">
        <v>55.405446416556032</v>
      </c>
      <c r="K66" s="27">
        <v>458.56517425700116</v>
      </c>
      <c r="L66" s="27">
        <v>6805.1567350060423</v>
      </c>
      <c r="M66" s="27">
        <v>0</v>
      </c>
      <c r="N66" s="27">
        <v>156804.41449199003</v>
      </c>
      <c r="O66" s="27">
        <v>413</v>
      </c>
      <c r="P66" s="27">
        <v>126195.34714999999</v>
      </c>
      <c r="Q66" s="27"/>
      <c r="R66" s="27">
        <v>186176.27477999998</v>
      </c>
      <c r="S66" s="27">
        <v>24535.248460000003</v>
      </c>
      <c r="T66" s="27">
        <v>933.64140668550863</v>
      </c>
      <c r="U66" s="27">
        <v>1760.7265903095843</v>
      </c>
      <c r="V66" s="27">
        <v>4759.1101624088651</v>
      </c>
      <c r="W66" s="27">
        <v>673.75953445130585</v>
      </c>
      <c r="X66" s="27">
        <v>2028.6191905590879</v>
      </c>
      <c r="Y66" s="27">
        <v>48.371454370233842</v>
      </c>
      <c r="Z66" s="27">
        <v>374.33061124627324</v>
      </c>
      <c r="AA66" s="27">
        <v>123782.87874382439</v>
      </c>
      <c r="AB66" s="27">
        <v>14856.000000000002</v>
      </c>
      <c r="AC66" s="27">
        <v>83.600000000000023</v>
      </c>
      <c r="AD66" s="27">
        <v>124871.815</v>
      </c>
      <c r="AE66" s="27"/>
      <c r="AF66" s="27">
        <v>126195.34714999999</v>
      </c>
      <c r="AG66" s="27">
        <v>22081.723620000001</v>
      </c>
      <c r="AH66" s="27">
        <v>63757.984619999988</v>
      </c>
      <c r="AI66" s="27">
        <v>994615.99986084027</v>
      </c>
    </row>
    <row r="67" spans="1:35" x14ac:dyDescent="0.35">
      <c r="A67" t="s">
        <v>50</v>
      </c>
      <c r="B67">
        <v>2019</v>
      </c>
      <c r="C67" s="27">
        <v>0</v>
      </c>
      <c r="D67" s="27">
        <v>81.135597062664374</v>
      </c>
      <c r="E67" s="27">
        <v>1388.2276702448955</v>
      </c>
      <c r="F67" s="27">
        <v>6.715140006052092</v>
      </c>
      <c r="G67" s="27">
        <v>1331.6784389727547</v>
      </c>
      <c r="H67" s="27">
        <v>9.8664322602275085</v>
      </c>
      <c r="I67" s="27">
        <v>1780.7177055183679</v>
      </c>
      <c r="J67" s="27">
        <v>43.297796828585561</v>
      </c>
      <c r="K67" s="27">
        <v>390.00048403725822</v>
      </c>
      <c r="L67" s="27">
        <v>7311.2270297599807</v>
      </c>
      <c r="M67" s="27">
        <v>0</v>
      </c>
      <c r="N67" s="27">
        <v>134628.95698385581</v>
      </c>
      <c r="O67" s="27">
        <v>337.44</v>
      </c>
      <c r="P67" s="27">
        <v>113660.45102000001</v>
      </c>
      <c r="Q67" s="27"/>
      <c r="R67" s="27">
        <v>164282.82987000002</v>
      </c>
      <c r="S67" s="27">
        <v>19511.870880000002</v>
      </c>
      <c r="T67" s="27">
        <v>972.85760236978274</v>
      </c>
      <c r="U67" s="27">
        <v>88.509600776704517</v>
      </c>
      <c r="V67" s="27">
        <v>2690.4668198007448</v>
      </c>
      <c r="W67" s="27">
        <v>518.12547063953411</v>
      </c>
      <c r="X67" s="27">
        <v>1541.9384651744476</v>
      </c>
      <c r="Y67" s="27">
        <v>36.914428267636545</v>
      </c>
      <c r="Z67" s="27">
        <v>318.30826524682209</v>
      </c>
      <c r="AA67" s="27">
        <v>105399.47884131108</v>
      </c>
      <c r="AB67" s="27">
        <v>14987</v>
      </c>
      <c r="AC67" s="27">
        <v>52.999999999999993</v>
      </c>
      <c r="AD67" s="27">
        <v>113234.91785000001</v>
      </c>
      <c r="AE67" s="27"/>
      <c r="AF67" s="27">
        <v>113660.45102000001</v>
      </c>
      <c r="AG67" s="27">
        <v>17560.683800000003</v>
      </c>
      <c r="AH67" s="27">
        <v>52999.099140000013</v>
      </c>
      <c r="AI67" s="27">
        <v>868826.1663521335</v>
      </c>
    </row>
    <row r="68" spans="1:35" x14ac:dyDescent="0.35">
      <c r="A68" t="s">
        <v>51</v>
      </c>
      <c r="B68">
        <v>2018</v>
      </c>
      <c r="C68" s="27">
        <v>0</v>
      </c>
      <c r="D68" s="27">
        <v>0.79013562383618463</v>
      </c>
      <c r="E68" s="27">
        <v>228.03644565328611</v>
      </c>
      <c r="F68" s="27">
        <v>41.770025845040628</v>
      </c>
      <c r="G68" s="27">
        <v>3800.1310123462431</v>
      </c>
      <c r="H68" s="27"/>
      <c r="I68" s="27">
        <v>227.88328763036816</v>
      </c>
      <c r="J68" s="27">
        <v>44.737915573328273</v>
      </c>
      <c r="K68" s="27">
        <v>210.23978909963938</v>
      </c>
      <c r="L68" s="27">
        <v>612.47948578028206</v>
      </c>
      <c r="M68" s="27">
        <v>0</v>
      </c>
      <c r="N68" s="27">
        <v>58371.099521916389</v>
      </c>
      <c r="O68" s="27">
        <v>149375.78000000003</v>
      </c>
      <c r="P68" s="27">
        <v>158862.99951000002</v>
      </c>
      <c r="Q68" s="27"/>
      <c r="R68" s="27">
        <v>366367.71886999992</v>
      </c>
      <c r="S68" s="27">
        <v>9148.7452599999997</v>
      </c>
      <c r="T68" s="27">
        <v>1665.4026198274662</v>
      </c>
      <c r="U68" s="27">
        <v>170.15469127043468</v>
      </c>
      <c r="V68" s="27">
        <v>3199.4476889020993</v>
      </c>
      <c r="W68" s="27">
        <v>470.01199999999983</v>
      </c>
      <c r="X68" s="27">
        <v>188.13266398191433</v>
      </c>
      <c r="Y68" s="27">
        <v>35.137969587856126</v>
      </c>
      <c r="Z68" s="27">
        <v>161.91357783132591</v>
      </c>
      <c r="AA68" s="27">
        <v>43549.275788598905</v>
      </c>
      <c r="AB68" s="27">
        <v>164907.76999999999</v>
      </c>
      <c r="AC68" s="27"/>
      <c r="AD68" s="27">
        <v>344191.70326000004</v>
      </c>
      <c r="AE68" s="27"/>
      <c r="AF68" s="27">
        <v>158862.99951000002</v>
      </c>
      <c r="AG68" s="27">
        <v>8233.8707599999998</v>
      </c>
      <c r="AH68" s="27">
        <v>23090.890140000003</v>
      </c>
      <c r="AI68" s="27">
        <v>1496019.1219294686</v>
      </c>
    </row>
    <row r="69" spans="1:35" x14ac:dyDescent="0.35">
      <c r="A69" t="s">
        <v>51</v>
      </c>
      <c r="B69">
        <v>2019</v>
      </c>
      <c r="C69" s="27">
        <v>0</v>
      </c>
      <c r="D69" s="27">
        <v>0.63042022998171554</v>
      </c>
      <c r="E69" s="27">
        <v>172.04361109334886</v>
      </c>
      <c r="F69" s="27">
        <v>33.324108017312597</v>
      </c>
      <c r="G69" s="27">
        <v>3037.3367803323254</v>
      </c>
      <c r="H69" s="27"/>
      <c r="I69" s="27">
        <v>204.52330951441465</v>
      </c>
      <c r="J69" s="27">
        <v>38.638741689468702</v>
      </c>
      <c r="K69" s="27">
        <v>176.00373667190519</v>
      </c>
      <c r="L69" s="27">
        <v>1898.9250768771149</v>
      </c>
      <c r="M69" s="27">
        <v>0</v>
      </c>
      <c r="N69" s="27">
        <v>48127.109135247098</v>
      </c>
      <c r="O69" s="27">
        <v>144331.38</v>
      </c>
      <c r="P69" s="27">
        <v>144072.10425</v>
      </c>
      <c r="Q69" s="27"/>
      <c r="R69" s="27">
        <v>366388.39892000007</v>
      </c>
      <c r="S69" s="27">
        <v>7331.7163899999996</v>
      </c>
      <c r="T69" s="27">
        <v>1337.8765541394432</v>
      </c>
      <c r="U69" s="27">
        <v>136.7098148106698</v>
      </c>
      <c r="V69" s="27">
        <v>2518.0617704186916</v>
      </c>
      <c r="W69" s="27">
        <v>475.41428031809119</v>
      </c>
      <c r="X69" s="27">
        <v>175.63532602655209</v>
      </c>
      <c r="Y69" s="27">
        <v>33.949343976838193</v>
      </c>
      <c r="Z69" s="27">
        <v>146.41671720203317</v>
      </c>
      <c r="AA69" s="27">
        <v>39332.028612794573</v>
      </c>
      <c r="AB69" s="27">
        <v>155088.54999999999</v>
      </c>
      <c r="AC69" s="27"/>
      <c r="AD69" s="27">
        <v>349738.89970999997</v>
      </c>
      <c r="AE69" s="27"/>
      <c r="AF69" s="27">
        <v>144072.10425</v>
      </c>
      <c r="AG69" s="27">
        <v>6598.5447500000009</v>
      </c>
      <c r="AH69" s="27">
        <v>17382.670830000003</v>
      </c>
      <c r="AI69" s="27">
        <v>1432848.9964393598</v>
      </c>
    </row>
    <row r="70" spans="1:35" x14ac:dyDescent="0.35">
      <c r="A70" t="s">
        <v>52</v>
      </c>
      <c r="B70">
        <v>2018</v>
      </c>
      <c r="C70" s="27">
        <v>0</v>
      </c>
      <c r="D70" s="27">
        <v>1.0232854951931032</v>
      </c>
      <c r="E70" s="27">
        <v>609.22286165102162</v>
      </c>
      <c r="F70" s="27">
        <v>1.5184010681336009</v>
      </c>
      <c r="G70" s="27">
        <v>262.43850796666015</v>
      </c>
      <c r="H70" s="27">
        <v>495.47322034616042</v>
      </c>
      <c r="I70" s="27">
        <v>18113.800871595209</v>
      </c>
      <c r="J70" s="27">
        <v>46.12031099938266</v>
      </c>
      <c r="K70" s="27">
        <v>398.6755768444396</v>
      </c>
      <c r="L70" s="27">
        <v>71428.042662421212</v>
      </c>
      <c r="M70" s="27">
        <v>0</v>
      </c>
      <c r="N70" s="27">
        <v>189386.36057813975</v>
      </c>
      <c r="O70" s="27">
        <v>12662.000000000002</v>
      </c>
      <c r="P70" s="27">
        <v>407470.45994999999</v>
      </c>
      <c r="Q70" s="27"/>
      <c r="R70" s="27">
        <v>642373.50816999993</v>
      </c>
      <c r="S70" s="27">
        <v>58159.065000000002</v>
      </c>
      <c r="T70" s="27">
        <v>375.04343204160853</v>
      </c>
      <c r="U70" s="27">
        <v>110.09985101613205</v>
      </c>
      <c r="V70" s="27">
        <v>1457.4504373173186</v>
      </c>
      <c r="W70" s="27">
        <v>214.5039247244784</v>
      </c>
      <c r="X70" s="27">
        <v>15738.742330617668</v>
      </c>
      <c r="Y70" s="27">
        <v>41.300281359924405</v>
      </c>
      <c r="Z70" s="27">
        <v>300.82291680817946</v>
      </c>
      <c r="AA70" s="27">
        <v>136368.13447121426</v>
      </c>
      <c r="AB70" s="27">
        <v>2058</v>
      </c>
      <c r="AC70" s="27">
        <v>161617.00000000003</v>
      </c>
      <c r="AD70" s="27">
        <v>497245.78576000006</v>
      </c>
      <c r="AE70" s="27"/>
      <c r="AF70" s="27">
        <v>407470.45994999999</v>
      </c>
      <c r="AG70" s="27">
        <v>52343.158510000001</v>
      </c>
      <c r="AH70" s="27">
        <v>150943.62891999999</v>
      </c>
      <c r="AI70" s="27">
        <v>2827691.8401816264</v>
      </c>
    </row>
    <row r="71" spans="1:35" x14ac:dyDescent="0.35">
      <c r="A71" t="s">
        <v>52</v>
      </c>
      <c r="B71">
        <v>2019</v>
      </c>
      <c r="C71" s="27">
        <v>0</v>
      </c>
      <c r="D71" s="27">
        <v>0.63835497095576677</v>
      </c>
      <c r="E71" s="27">
        <v>215.31959450445203</v>
      </c>
      <c r="F71" s="27">
        <v>0.947240183561183</v>
      </c>
      <c r="G71" s="27">
        <v>194.33112597842825</v>
      </c>
      <c r="H71" s="27">
        <v>293.89054331224304</v>
      </c>
      <c r="I71" s="27">
        <v>24746.412097632496</v>
      </c>
      <c r="J71" s="27">
        <v>65.329372686687449</v>
      </c>
      <c r="K71" s="27">
        <v>538.15599279516664</v>
      </c>
      <c r="L71" s="27">
        <v>84485.221994238396</v>
      </c>
      <c r="M71" s="27">
        <v>0</v>
      </c>
      <c r="N71" s="27">
        <v>257578.88054264727</v>
      </c>
      <c r="O71" s="27">
        <v>14108</v>
      </c>
      <c r="P71" s="27">
        <v>597383.75485000003</v>
      </c>
      <c r="Q71" s="27"/>
      <c r="R71" s="27">
        <v>863359.58964000002</v>
      </c>
      <c r="S71" s="27">
        <v>73241.398580000008</v>
      </c>
      <c r="T71" s="27">
        <v>270.12026782420497</v>
      </c>
      <c r="U71" s="27">
        <v>79.298002859648278</v>
      </c>
      <c r="V71" s="27">
        <v>362.20804102396608</v>
      </c>
      <c r="W71" s="27">
        <v>201.74652004984682</v>
      </c>
      <c r="X71" s="27">
        <v>18186.812454319672</v>
      </c>
      <c r="Y71" s="27">
        <v>45.123116518687972</v>
      </c>
      <c r="Z71" s="27">
        <v>336.59813148142922</v>
      </c>
      <c r="AA71" s="27">
        <v>153040.46629768022</v>
      </c>
      <c r="AB71" s="27">
        <v>2301</v>
      </c>
      <c r="AC71" s="27">
        <v>194541.00000000003</v>
      </c>
      <c r="AD71" s="27">
        <v>705977.4819400002</v>
      </c>
      <c r="AE71" s="27"/>
      <c r="AF71" s="27">
        <v>597383.75485000003</v>
      </c>
      <c r="AG71" s="27">
        <v>65917.258720000013</v>
      </c>
      <c r="AH71" s="27">
        <v>164706.24755999999</v>
      </c>
      <c r="AI71" s="27">
        <v>3819560.9858307075</v>
      </c>
    </row>
    <row r="72" spans="1:35" x14ac:dyDescent="0.35">
      <c r="A72" t="s">
        <v>53</v>
      </c>
      <c r="B72">
        <v>2018</v>
      </c>
      <c r="C72" s="27">
        <v>0</v>
      </c>
      <c r="D72" s="27">
        <v>1.2768118406881317E-2</v>
      </c>
      <c r="E72" s="27">
        <v>407.61015736829273</v>
      </c>
      <c r="F72" s="27">
        <v>7.8593601944895708</v>
      </c>
      <c r="G72" s="27">
        <v>333.55857049870582</v>
      </c>
      <c r="H72" s="27">
        <v>10.093910541261383</v>
      </c>
      <c r="I72" s="27">
        <v>35.683631638270612</v>
      </c>
      <c r="J72" s="27">
        <v>32.806992088130144</v>
      </c>
      <c r="K72" s="27">
        <v>102.83689120892411</v>
      </c>
      <c r="L72" s="27">
        <v>1912.3965737759138</v>
      </c>
      <c r="M72" s="27">
        <v>0</v>
      </c>
      <c r="N72" s="27">
        <v>26107.475911288762</v>
      </c>
      <c r="O72" s="27">
        <v>15900.400000000001</v>
      </c>
      <c r="P72" s="27">
        <v>22945.181979999998</v>
      </c>
      <c r="Q72" s="27"/>
      <c r="R72" s="27">
        <v>40210.983139999997</v>
      </c>
      <c r="S72" s="27">
        <v>6107.6965100000007</v>
      </c>
      <c r="T72" s="27">
        <v>5.6447207861446262</v>
      </c>
      <c r="U72" s="27">
        <v>0.27598987207471309</v>
      </c>
      <c r="V72" s="27">
        <v>761.8592893417806</v>
      </c>
      <c r="W72" s="27">
        <v>189.63000000000005</v>
      </c>
      <c r="X72" s="27">
        <v>20.515654046963004</v>
      </c>
      <c r="Y72" s="27">
        <v>16.644534867211377</v>
      </c>
      <c r="Z72" s="27">
        <v>54.272664857186555</v>
      </c>
      <c r="AA72" s="27">
        <v>13721.367146228637</v>
      </c>
      <c r="AB72" s="27">
        <v>32297.399999999994</v>
      </c>
      <c r="AC72" s="27">
        <v>200.69999999999996</v>
      </c>
      <c r="AD72" s="27">
        <v>22820.588239999997</v>
      </c>
      <c r="AE72" s="27"/>
      <c r="AF72" s="27">
        <v>22945.181979999998</v>
      </c>
      <c r="AG72" s="27">
        <v>5496.9268599999996</v>
      </c>
      <c r="AH72" s="27">
        <v>18001.164570000004</v>
      </c>
      <c r="AI72" s="27">
        <v>230646.76804672115</v>
      </c>
    </row>
    <row r="73" spans="1:35" x14ac:dyDescent="0.35">
      <c r="A73" t="s">
        <v>53</v>
      </c>
      <c r="B73">
        <v>2019</v>
      </c>
      <c r="C73" s="27">
        <v>0</v>
      </c>
      <c r="D73" s="27">
        <v>1.2546073777656245E-2</v>
      </c>
      <c r="E73" s="27">
        <v>378.39697835615988</v>
      </c>
      <c r="F73" s="27">
        <v>7.7324461188978875</v>
      </c>
      <c r="G73" s="27">
        <v>352.46680428096448</v>
      </c>
      <c r="H73" s="27">
        <v>8.8469663412430979</v>
      </c>
      <c r="I73" s="27">
        <v>34.879339295121028</v>
      </c>
      <c r="J73" s="27">
        <v>33.063690662991668</v>
      </c>
      <c r="K73" s="27">
        <v>99.097983074786313</v>
      </c>
      <c r="L73" s="27">
        <v>223.50384628286679</v>
      </c>
      <c r="M73" s="27">
        <v>0</v>
      </c>
      <c r="N73" s="27">
        <v>25094.155140684234</v>
      </c>
      <c r="O73" s="27">
        <v>20853.253967659497</v>
      </c>
      <c r="P73" s="27">
        <v>31158.490629999997</v>
      </c>
      <c r="Q73" s="27"/>
      <c r="R73" s="27">
        <v>55236.580400000006</v>
      </c>
      <c r="S73" s="27">
        <v>6277.2206200000001</v>
      </c>
      <c r="T73" s="27">
        <v>5.6346864006402111</v>
      </c>
      <c r="U73" s="27">
        <v>0.27506018576823754</v>
      </c>
      <c r="V73" s="27">
        <v>746.63097451380474</v>
      </c>
      <c r="W73" s="27">
        <v>190.68402220113992</v>
      </c>
      <c r="X73" s="27">
        <v>18.732868903692534</v>
      </c>
      <c r="Y73" s="27">
        <v>15.352337216875657</v>
      </c>
      <c r="Z73" s="27">
        <v>50.004757520119554</v>
      </c>
      <c r="AA73" s="27">
        <v>12656.710036359313</v>
      </c>
      <c r="AB73" s="27">
        <v>47890.515839302701</v>
      </c>
      <c r="AC73" s="27">
        <v>2071.7565972605798</v>
      </c>
      <c r="AD73" s="27">
        <v>37091.16332</v>
      </c>
      <c r="AE73" s="27"/>
      <c r="AF73" s="27">
        <v>31158.490629999997</v>
      </c>
      <c r="AG73" s="27">
        <v>5649.4985599999991</v>
      </c>
      <c r="AH73" s="27">
        <v>18773.139159999999</v>
      </c>
      <c r="AI73" s="27">
        <v>296076.29020869517</v>
      </c>
    </row>
    <row r="74" spans="1:35" x14ac:dyDescent="0.35">
      <c r="A74" t="s">
        <v>54</v>
      </c>
      <c r="B74">
        <v>2018</v>
      </c>
      <c r="C74" s="27">
        <v>0</v>
      </c>
      <c r="D74" s="27">
        <v>3.8804833545742053E-2</v>
      </c>
      <c r="E74" s="27">
        <v>248.91452323676111</v>
      </c>
      <c r="F74" s="27">
        <v>2.4404904138111707</v>
      </c>
      <c r="G74" s="27">
        <v>117.28219319351882</v>
      </c>
      <c r="H74" s="27"/>
      <c r="I74" s="27">
        <v>136.24378393320529</v>
      </c>
      <c r="J74" s="27">
        <v>14.261578475223155</v>
      </c>
      <c r="K74" s="27">
        <v>98.284270591519402</v>
      </c>
      <c r="L74" s="27">
        <v>2963.6790456705585</v>
      </c>
      <c r="M74" s="27">
        <v>0</v>
      </c>
      <c r="N74" s="27">
        <v>29769.531321329494</v>
      </c>
      <c r="O74" s="27">
        <v>53842.999999999985</v>
      </c>
      <c r="P74" s="27">
        <v>95322.528979999988</v>
      </c>
      <c r="Q74" s="27"/>
      <c r="R74" s="27">
        <v>110648.77584</v>
      </c>
      <c r="S74" s="27">
        <v>5723.5793199999998</v>
      </c>
      <c r="T74" s="27">
        <v>68.480865135913234</v>
      </c>
      <c r="U74" s="27">
        <v>2.4242389866156864</v>
      </c>
      <c r="V74" s="27">
        <v>186.31208187747114</v>
      </c>
      <c r="W74" s="27">
        <v>311.30000000000007</v>
      </c>
      <c r="X74" s="27">
        <v>106.87068199498242</v>
      </c>
      <c r="Y74" s="27">
        <v>11.792191713540987</v>
      </c>
      <c r="Z74" s="27">
        <v>78.584690808129238</v>
      </c>
      <c r="AA74" s="27">
        <v>23853.752435483348</v>
      </c>
      <c r="AB74" s="27">
        <v>65103.000000000007</v>
      </c>
      <c r="AC74" s="27"/>
      <c r="AD74" s="27">
        <v>97510.515400000004</v>
      </c>
      <c r="AE74" s="27"/>
      <c r="AF74" s="27">
        <v>95322.528979999988</v>
      </c>
      <c r="AG74" s="27">
        <v>5151.221379999999</v>
      </c>
      <c r="AH74" s="27">
        <v>13710.618339999999</v>
      </c>
      <c r="AI74" s="27">
        <v>600305.96143767762</v>
      </c>
    </row>
    <row r="75" spans="1:35" x14ac:dyDescent="0.35">
      <c r="A75" t="s">
        <v>54</v>
      </c>
      <c r="B75">
        <v>2019</v>
      </c>
      <c r="C75" s="27">
        <v>0</v>
      </c>
      <c r="D75" s="27">
        <v>3.5993811087465591E-2</v>
      </c>
      <c r="E75" s="27">
        <v>232.11004240781105</v>
      </c>
      <c r="F75" s="27">
        <v>2.2633294485063726</v>
      </c>
      <c r="G75" s="27">
        <v>107.44077400530811</v>
      </c>
      <c r="H75" s="27"/>
      <c r="I75" s="27">
        <v>159.60673324053187</v>
      </c>
      <c r="J75" s="27">
        <v>16.558861179858731</v>
      </c>
      <c r="K75" s="27">
        <v>123.68202404876595</v>
      </c>
      <c r="L75" s="27">
        <v>3487.7307835806778</v>
      </c>
      <c r="M75" s="27">
        <v>0</v>
      </c>
      <c r="N75" s="27">
        <v>37776.421597950168</v>
      </c>
      <c r="O75" s="27">
        <v>63799.999999999985</v>
      </c>
      <c r="P75" s="27">
        <v>120040.28789999998</v>
      </c>
      <c r="Q75" s="27"/>
      <c r="R75" s="27">
        <v>140349.56352</v>
      </c>
      <c r="S75" s="27">
        <v>6803.3153300000013</v>
      </c>
      <c r="T75" s="27">
        <v>59.943174787354344</v>
      </c>
      <c r="U75" s="27">
        <v>2.1208160813661068</v>
      </c>
      <c r="V75" s="27">
        <v>161.35199889803147</v>
      </c>
      <c r="W75" s="27">
        <v>313.68244786324829</v>
      </c>
      <c r="X75" s="27">
        <v>103.15043010296704</v>
      </c>
      <c r="Y75" s="27">
        <v>11.025210251975931</v>
      </c>
      <c r="Z75" s="27">
        <v>76.330604063254043</v>
      </c>
      <c r="AA75" s="27">
        <v>23196.4937555818</v>
      </c>
      <c r="AB75" s="27">
        <v>74405.000000000015</v>
      </c>
      <c r="AC75" s="27"/>
      <c r="AD75" s="27">
        <v>123794.59964999999</v>
      </c>
      <c r="AE75" s="27"/>
      <c r="AF75" s="27">
        <v>120040.28789999998</v>
      </c>
      <c r="AG75" s="27">
        <v>6122.9837799999996</v>
      </c>
      <c r="AH75" s="27">
        <v>17235.295409999999</v>
      </c>
      <c r="AI75" s="27">
        <v>738421.28206730261</v>
      </c>
    </row>
    <row r="76" spans="1:35" x14ac:dyDescent="0.35">
      <c r="A76" t="s">
        <v>55</v>
      </c>
      <c r="B76">
        <v>2018</v>
      </c>
      <c r="C76" s="27">
        <v>0</v>
      </c>
      <c r="D76" s="27">
        <v>32.69832774363627</v>
      </c>
      <c r="E76" s="27">
        <v>120.77998062451275</v>
      </c>
      <c r="F76" s="27">
        <v>301.56718711700609</v>
      </c>
      <c r="G76" s="27">
        <v>33951.818984514859</v>
      </c>
      <c r="H76" s="27"/>
      <c r="I76" s="27">
        <v>1865.5639938440454</v>
      </c>
      <c r="J76" s="27">
        <v>3342.2651027208376</v>
      </c>
      <c r="K76" s="27">
        <v>863.48404248183124</v>
      </c>
      <c r="L76" s="27">
        <v>16345.041704630297</v>
      </c>
      <c r="M76" s="27">
        <v>0</v>
      </c>
      <c r="N76" s="27">
        <v>493581.64515632292</v>
      </c>
      <c r="O76" s="27">
        <v>13090.733318685201</v>
      </c>
      <c r="P76" s="27">
        <v>293689.78464999999</v>
      </c>
      <c r="Q76" s="27"/>
      <c r="R76" s="27">
        <v>523971.80164000008</v>
      </c>
      <c r="S76" s="27">
        <v>87489.498510000005</v>
      </c>
      <c r="T76" s="27">
        <v>11554.147821129889</v>
      </c>
      <c r="U76" s="27">
        <v>7094.4544642323854</v>
      </c>
      <c r="V76" s="27">
        <v>26264.977714637822</v>
      </c>
      <c r="W76" s="27">
        <v>14521.770000000015</v>
      </c>
      <c r="X76" s="27">
        <v>1417.9953844438069</v>
      </c>
      <c r="Y76" s="27">
        <v>2838.0788993078413</v>
      </c>
      <c r="Z76" s="27">
        <v>526.32215871903259</v>
      </c>
      <c r="AA76" s="27">
        <v>284457.56194846722</v>
      </c>
      <c r="AB76" s="27">
        <v>110485.93437649452</v>
      </c>
      <c r="AC76" s="27">
        <v>107693.61937890001</v>
      </c>
      <c r="AD76" s="27">
        <v>340883.53469</v>
      </c>
      <c r="AE76" s="27"/>
      <c r="AF76" s="27">
        <v>293689.78464999999</v>
      </c>
      <c r="AG76" s="27">
        <v>78740.548649999997</v>
      </c>
      <c r="AH76" s="27">
        <v>191837.21681000001</v>
      </c>
      <c r="AI76" s="27">
        <v>2940652.6295450171</v>
      </c>
    </row>
    <row r="77" spans="1:35" x14ac:dyDescent="0.35">
      <c r="A77" t="s">
        <v>55</v>
      </c>
      <c r="B77">
        <v>2019</v>
      </c>
      <c r="C77" s="27">
        <v>0</v>
      </c>
      <c r="D77" s="27">
        <v>32.363431723111525</v>
      </c>
      <c r="E77" s="27">
        <v>119.54328164805865</v>
      </c>
      <c r="F77" s="27">
        <v>298.47921366868428</v>
      </c>
      <c r="G77" s="27">
        <v>33603.448036194641</v>
      </c>
      <c r="H77" s="27"/>
      <c r="I77" s="27">
        <v>1542.0276445845666</v>
      </c>
      <c r="J77" s="27">
        <v>2991.2240093384366</v>
      </c>
      <c r="K77" s="27">
        <v>746.51826749187683</v>
      </c>
      <c r="L77" s="27">
        <v>25635.550073360937</v>
      </c>
      <c r="M77" s="27">
        <v>0</v>
      </c>
      <c r="N77" s="27">
        <v>427496.68000522419</v>
      </c>
      <c r="O77" s="27">
        <v>13330.869691721702</v>
      </c>
      <c r="P77" s="27">
        <v>398219.30258000002</v>
      </c>
      <c r="Q77" s="27"/>
      <c r="R77" s="27">
        <v>711349.03457000013</v>
      </c>
      <c r="S77" s="27">
        <v>79175.072490000006</v>
      </c>
      <c r="T77" s="27">
        <v>11511.184781685746</v>
      </c>
      <c r="U77" s="27">
        <v>7069.2251710896171</v>
      </c>
      <c r="V77" s="27">
        <v>26171.23999629635</v>
      </c>
      <c r="W77" s="27">
        <v>14049.633008042802</v>
      </c>
      <c r="X77" s="27">
        <v>1282.2155826186804</v>
      </c>
      <c r="Y77" s="27">
        <v>2688.7552222794429</v>
      </c>
      <c r="Z77" s="27">
        <v>488.80735379446071</v>
      </c>
      <c r="AA77" s="27">
        <v>264060.02647736855</v>
      </c>
      <c r="AB77" s="27">
        <v>134193.4923620302</v>
      </c>
      <c r="AC77" s="27">
        <v>123189.71054702598</v>
      </c>
      <c r="AD77" s="27">
        <v>485942.82549000008</v>
      </c>
      <c r="AE77" s="27"/>
      <c r="AF77" s="27">
        <v>398219.30258000002</v>
      </c>
      <c r="AG77" s="27">
        <v>71257.565219999989</v>
      </c>
      <c r="AH77" s="27">
        <v>233323.71632000004</v>
      </c>
      <c r="AI77" s="27">
        <v>3467987.8134071878</v>
      </c>
    </row>
    <row r="78" spans="1:35" x14ac:dyDescent="0.35">
      <c r="A78" t="s">
        <v>56</v>
      </c>
      <c r="B78">
        <v>2018</v>
      </c>
      <c r="C78" s="27">
        <v>0</v>
      </c>
      <c r="D78" s="27">
        <v>3.7442609539901389E-2</v>
      </c>
      <c r="E78" s="27">
        <v>1.0102425090776335</v>
      </c>
      <c r="F78" s="27">
        <v>0.42063378160191739</v>
      </c>
      <c r="G78" s="27">
        <v>133.39548822595168</v>
      </c>
      <c r="H78" s="27"/>
      <c r="I78" s="27">
        <v>0.84483152286896168</v>
      </c>
      <c r="J78" s="27">
        <v>0.84001140194777824</v>
      </c>
      <c r="K78" s="27">
        <v>2.1469985925789592</v>
      </c>
      <c r="L78" s="27">
        <v>28.620901636608984</v>
      </c>
      <c r="M78" s="27">
        <v>0</v>
      </c>
      <c r="N78" s="27">
        <v>749.64725684599546</v>
      </c>
      <c r="O78" s="27">
        <v>16.339560801355297</v>
      </c>
      <c r="P78" s="27">
        <v>3078.7523299999998</v>
      </c>
      <c r="Q78" s="27"/>
      <c r="R78" s="27">
        <v>6057.9778999999999</v>
      </c>
      <c r="S78" s="27">
        <v>1620.9644799999999</v>
      </c>
      <c r="T78" s="27">
        <v>35.964679891936932</v>
      </c>
      <c r="U78" s="27">
        <v>2.6950526685069671</v>
      </c>
      <c r="V78" s="27">
        <v>72.597377142529808</v>
      </c>
      <c r="W78" s="27">
        <v>93.930558001601042</v>
      </c>
      <c r="X78" s="27">
        <v>0.55949997184210842</v>
      </c>
      <c r="Y78" s="27">
        <v>0.53594862932110821</v>
      </c>
      <c r="Z78" s="27">
        <v>1.3565512350019526</v>
      </c>
      <c r="AA78" s="27">
        <v>492.24935519496916</v>
      </c>
      <c r="AB78" s="27">
        <v>151.32815587400589</v>
      </c>
      <c r="AC78" s="27"/>
      <c r="AD78" s="27">
        <v>904.04164000000014</v>
      </c>
      <c r="AE78" s="27"/>
      <c r="AF78" s="27">
        <v>3078.7523299999998</v>
      </c>
      <c r="AG78" s="27">
        <v>1458.8680199999999</v>
      </c>
      <c r="AH78" s="27">
        <v>5316.0327100000004</v>
      </c>
      <c r="AI78" s="27">
        <v>23299.909956537238</v>
      </c>
    </row>
    <row r="79" spans="1:35" x14ac:dyDescent="0.35">
      <c r="A79" t="s">
        <v>56</v>
      </c>
      <c r="B79">
        <v>2019</v>
      </c>
      <c r="C79" s="27">
        <v>0</v>
      </c>
      <c r="D79" s="27">
        <v>3.8189666715122979E-2</v>
      </c>
      <c r="E79" s="27">
        <v>1.0309372314835259</v>
      </c>
      <c r="F79" s="27">
        <v>0.4292288826498829</v>
      </c>
      <c r="G79" s="27">
        <v>135.9914735893926</v>
      </c>
      <c r="H79" s="27"/>
      <c r="I79" s="27">
        <v>0.65420153171536144</v>
      </c>
      <c r="J79" s="27">
        <v>0.71044671292876738</v>
      </c>
      <c r="K79" s="27">
        <v>1.6920165890747945</v>
      </c>
      <c r="L79" s="27">
        <v>56.342606241485889</v>
      </c>
      <c r="M79" s="27">
        <v>0</v>
      </c>
      <c r="N79" s="27">
        <v>570.00072892479511</v>
      </c>
      <c r="O79" s="27">
        <v>8.1164486052017697</v>
      </c>
      <c r="P79" s="27">
        <v>1547.94776</v>
      </c>
      <c r="Q79" s="27"/>
      <c r="R79" s="27">
        <v>2584.8886299999999</v>
      </c>
      <c r="S79" s="27">
        <v>1046.2580800000001</v>
      </c>
      <c r="T79" s="27">
        <v>37.168643085602355</v>
      </c>
      <c r="U79" s="27">
        <v>2.7852797122626693</v>
      </c>
      <c r="V79" s="27">
        <v>75.027646200999214</v>
      </c>
      <c r="W79" s="27">
        <v>93.954480099646744</v>
      </c>
      <c r="X79" s="27">
        <v>0.52840381556202831</v>
      </c>
      <c r="Y79" s="27">
        <v>0.57025809509593806</v>
      </c>
      <c r="Z79" s="27">
        <v>1.2639765271500576</v>
      </c>
      <c r="AA79" s="27">
        <v>444.80937699624201</v>
      </c>
      <c r="AB79" s="27">
        <v>102.75603336626266</v>
      </c>
      <c r="AC79" s="27"/>
      <c r="AD79" s="27">
        <v>442.78241000000003</v>
      </c>
      <c r="AE79" s="27"/>
      <c r="AF79" s="27">
        <v>1547.94776</v>
      </c>
      <c r="AG79" s="27">
        <v>941.6323000000001</v>
      </c>
      <c r="AH79" s="27">
        <v>2246.7320800000002</v>
      </c>
      <c r="AI79" s="27">
        <v>11892.059395874265</v>
      </c>
    </row>
    <row r="80" spans="1:35" x14ac:dyDescent="0.35">
      <c r="A80" t="s">
        <v>58</v>
      </c>
      <c r="C80" s="27">
        <v>0</v>
      </c>
      <c r="D80" s="27">
        <v>1390.0255436118955</v>
      </c>
      <c r="E80" s="27">
        <v>103800.17975490403</v>
      </c>
      <c r="F80" s="27">
        <v>1436.566190386402</v>
      </c>
      <c r="G80" s="27">
        <v>141053.78617129242</v>
      </c>
      <c r="H80" s="27">
        <v>60137.330547045916</v>
      </c>
      <c r="I80" s="27">
        <v>149767.890732189</v>
      </c>
      <c r="J80" s="27">
        <v>12876.73015362005</v>
      </c>
      <c r="K80" s="27">
        <v>20312.715766240526</v>
      </c>
      <c r="L80" s="27">
        <v>670772.84145930747</v>
      </c>
      <c r="M80" s="27">
        <v>0</v>
      </c>
      <c r="N80" s="27">
        <v>7873170.0565225305</v>
      </c>
      <c r="O80" s="27">
        <v>1669631.9645665959</v>
      </c>
      <c r="P80" s="27">
        <v>9530219.0682700016</v>
      </c>
      <c r="Q80" s="27">
        <v>188.44024999999999</v>
      </c>
      <c r="R80" s="27">
        <v>14578637.195009999</v>
      </c>
      <c r="S80" s="27">
        <v>1479206.16607</v>
      </c>
      <c r="T80" s="27">
        <v>86122.253430280063</v>
      </c>
      <c r="U80" s="27">
        <v>19851.723958587299</v>
      </c>
      <c r="V80" s="27">
        <v>272958.83726499113</v>
      </c>
      <c r="W80" s="27">
        <v>119836.48691120715</v>
      </c>
      <c r="X80" s="27">
        <v>110787.33259537295</v>
      </c>
      <c r="Y80" s="27">
        <v>10085.837229235754</v>
      </c>
      <c r="Z80" s="27">
        <v>12894.62189205096</v>
      </c>
      <c r="AA80" s="27">
        <v>4947221.8366870424</v>
      </c>
      <c r="AB80" s="27">
        <v>2677651.4628081946</v>
      </c>
      <c r="AC80" s="27">
        <v>3194485.5424887948</v>
      </c>
      <c r="AD80" s="27">
        <v>10808162.419419996</v>
      </c>
      <c r="AE80" s="27">
        <v>10979.96947</v>
      </c>
      <c r="AF80" s="27">
        <v>9521978.4709100015</v>
      </c>
      <c r="AG80" s="27">
        <v>1331285.5495399998</v>
      </c>
      <c r="AH80" s="27">
        <v>3915844.4605599996</v>
      </c>
      <c r="AI80" s="27">
        <v>73332747.762173504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7F419-1210-4FE5-B4AD-272CE5995FB8}">
  <dimension ref="A1:AQ76"/>
  <sheetViews>
    <sheetView workbookViewId="0">
      <pane xSplit="2" ySplit="2" topLeftCell="AI3" activePane="bottomRight" state="frozen"/>
      <selection pane="topRight" activeCell="C1" sqref="C1"/>
      <selection pane="bottomLeft" activeCell="A3" sqref="A3"/>
      <selection pane="bottomRight" activeCell="AI726" sqref="AI726"/>
    </sheetView>
  </sheetViews>
  <sheetFormatPr defaultColWidth="9.1796875" defaultRowHeight="14.5" x14ac:dyDescent="0.35"/>
  <cols>
    <col min="1" max="1" width="10.81640625" style="1" bestFit="1" customWidth="1"/>
    <col min="2" max="2" width="5.453125" style="1" bestFit="1" customWidth="1"/>
    <col min="3" max="8" width="10.26953125" style="1" bestFit="1" customWidth="1"/>
    <col min="9" max="14" width="15.81640625" style="1" bestFit="1" customWidth="1"/>
    <col min="15" max="15" width="34.81640625" style="1" bestFit="1" customWidth="1"/>
    <col min="16" max="20" width="39.26953125" style="1" bestFit="1" customWidth="1"/>
    <col min="21" max="24" width="14.54296875" style="1" bestFit="1" customWidth="1"/>
    <col min="25" max="28" width="39.453125" style="1" bestFit="1" customWidth="1"/>
    <col min="29" max="29" width="36.26953125" style="1" bestFit="1" customWidth="1"/>
    <col min="30" max="30" width="22.26953125" style="1" bestFit="1" customWidth="1"/>
    <col min="31" max="36" width="43.54296875" style="1" bestFit="1" customWidth="1"/>
    <col min="37" max="38" width="11.54296875" style="1" bestFit="1" customWidth="1"/>
    <col min="39" max="39" width="12.26953125" style="1" bestFit="1" customWidth="1"/>
    <col min="40" max="40" width="9.54296875" style="1" bestFit="1" customWidth="1"/>
    <col min="41" max="41" width="11.26953125" style="1" bestFit="1" customWidth="1"/>
    <col min="42" max="42" width="9.1796875" style="1"/>
    <col min="43" max="43" width="10.1796875" style="1" bestFit="1" customWidth="1"/>
    <col min="44" max="16384" width="9.1796875" style="1"/>
  </cols>
  <sheetData>
    <row r="1" spans="1:43" x14ac:dyDescent="0.35">
      <c r="C1" s="1" t="s">
        <v>12</v>
      </c>
      <c r="D1" s="1" t="s">
        <v>12</v>
      </c>
      <c r="E1" s="1" t="s">
        <v>12</v>
      </c>
      <c r="F1" s="1" t="s">
        <v>12</v>
      </c>
      <c r="G1" s="1" t="s">
        <v>12</v>
      </c>
      <c r="H1" s="1" t="s">
        <v>12</v>
      </c>
      <c r="I1" s="1" t="s">
        <v>13</v>
      </c>
      <c r="J1" s="1" t="s">
        <v>13</v>
      </c>
      <c r="K1" s="1" t="s">
        <v>13</v>
      </c>
      <c r="L1" s="1" t="s">
        <v>13</v>
      </c>
      <c r="M1" s="1" t="s">
        <v>13</v>
      </c>
      <c r="N1" s="1" t="s">
        <v>13</v>
      </c>
      <c r="O1" s="1" t="s">
        <v>14</v>
      </c>
      <c r="P1" s="1" t="s">
        <v>15</v>
      </c>
      <c r="Q1" s="1" t="s">
        <v>15</v>
      </c>
      <c r="R1" s="1" t="s">
        <v>15</v>
      </c>
      <c r="S1" s="1" t="s">
        <v>15</v>
      </c>
      <c r="T1" s="1" t="s">
        <v>15</v>
      </c>
      <c r="U1" s="1" t="s">
        <v>16</v>
      </c>
      <c r="V1" s="1" t="s">
        <v>16</v>
      </c>
      <c r="W1" s="1" t="s">
        <v>16</v>
      </c>
      <c r="X1" s="1" t="s">
        <v>16</v>
      </c>
      <c r="Y1" s="1" t="s">
        <v>17</v>
      </c>
      <c r="Z1" s="1" t="s">
        <v>17</v>
      </c>
      <c r="AA1" s="1" t="s">
        <v>17</v>
      </c>
      <c r="AB1" s="1" t="s">
        <v>17</v>
      </c>
      <c r="AC1" s="1" t="s">
        <v>18</v>
      </c>
      <c r="AD1" s="1" t="s">
        <v>19</v>
      </c>
      <c r="AE1" s="1" t="s">
        <v>20</v>
      </c>
      <c r="AF1" s="1" t="s">
        <v>20</v>
      </c>
      <c r="AG1" s="1" t="s">
        <v>20</v>
      </c>
      <c r="AH1" s="1" t="s">
        <v>20</v>
      </c>
      <c r="AI1" s="1" t="s">
        <v>20</v>
      </c>
      <c r="AJ1" s="1" t="s">
        <v>20</v>
      </c>
      <c r="AK1" s="5"/>
      <c r="AL1" s="5"/>
      <c r="AM1" s="5"/>
      <c r="AN1" s="5"/>
      <c r="AO1" s="5"/>
      <c r="AP1" s="5"/>
      <c r="AQ1" s="5"/>
    </row>
    <row r="2" spans="1:43" x14ac:dyDescent="0.35">
      <c r="A2" s="1" t="s">
        <v>57</v>
      </c>
      <c r="B2" s="1" t="s">
        <v>1</v>
      </c>
      <c r="C2" s="1" t="s">
        <v>5</v>
      </c>
      <c r="D2" s="1" t="s">
        <v>6</v>
      </c>
      <c r="E2" s="1" t="s">
        <v>7</v>
      </c>
      <c r="F2" s="1" t="s">
        <v>9</v>
      </c>
      <c r="G2" s="1" t="s">
        <v>10</v>
      </c>
      <c r="H2" s="1" t="s">
        <v>11</v>
      </c>
      <c r="I2" s="1" t="s">
        <v>5</v>
      </c>
      <c r="J2" s="1" t="s">
        <v>6</v>
      </c>
      <c r="K2" s="1" t="s">
        <v>7</v>
      </c>
      <c r="L2" s="1" t="s">
        <v>8</v>
      </c>
      <c r="M2" s="1" t="s">
        <v>9</v>
      </c>
      <c r="N2" s="1" t="s">
        <v>10</v>
      </c>
      <c r="O2" s="1" t="s">
        <v>7</v>
      </c>
      <c r="P2" s="1" t="s">
        <v>5</v>
      </c>
      <c r="Q2" s="1" t="s">
        <v>6</v>
      </c>
      <c r="R2" s="1" t="s">
        <v>7</v>
      </c>
      <c r="S2" s="1" t="s">
        <v>9</v>
      </c>
      <c r="T2" s="1" t="s">
        <v>10</v>
      </c>
      <c r="U2" s="1" t="s">
        <v>5</v>
      </c>
      <c r="V2" s="1" t="s">
        <v>6</v>
      </c>
      <c r="W2" s="1" t="s">
        <v>7</v>
      </c>
      <c r="X2" s="1" t="s">
        <v>9</v>
      </c>
      <c r="Y2" s="1" t="s">
        <v>5</v>
      </c>
      <c r="Z2" s="1" t="s">
        <v>6</v>
      </c>
      <c r="AA2" s="1" t="s">
        <v>7</v>
      </c>
      <c r="AB2" s="1" t="s">
        <v>10</v>
      </c>
      <c r="AC2" s="1" t="s">
        <v>7</v>
      </c>
      <c r="AD2" s="1" t="s">
        <v>7</v>
      </c>
      <c r="AE2" s="1" t="s">
        <v>5</v>
      </c>
      <c r="AF2" s="1" t="s">
        <v>6</v>
      </c>
      <c r="AG2" s="1" t="s">
        <v>7</v>
      </c>
      <c r="AH2" s="1" t="s">
        <v>8</v>
      </c>
      <c r="AI2" s="1" t="s">
        <v>9</v>
      </c>
      <c r="AJ2" s="1" t="s">
        <v>10</v>
      </c>
      <c r="AK2" s="6" t="s">
        <v>60</v>
      </c>
      <c r="AL2" s="6" t="s">
        <v>61</v>
      </c>
      <c r="AM2" s="6" t="s">
        <v>62</v>
      </c>
      <c r="AN2" s="6" t="s">
        <v>63</v>
      </c>
      <c r="AO2" s="6" t="s">
        <v>64</v>
      </c>
      <c r="AP2" s="6" t="s">
        <v>65</v>
      </c>
      <c r="AQ2" s="6" t="s">
        <v>66</v>
      </c>
    </row>
    <row r="3" spans="1:43" x14ac:dyDescent="0.35">
      <c r="A3" s="1" t="s">
        <v>4</v>
      </c>
      <c r="B3" s="1">
        <v>2018</v>
      </c>
      <c r="C3" s="1">
        <v>0</v>
      </c>
      <c r="D3" s="4">
        <v>0.48092400975232757</v>
      </c>
      <c r="E3" s="4">
        <v>2.4480847842146716</v>
      </c>
      <c r="F3" s="4">
        <v>1.2247625179018242</v>
      </c>
      <c r="G3" s="4">
        <v>498.94668374024349</v>
      </c>
      <c r="H3" s="4"/>
      <c r="I3" s="4">
        <v>205.34715067092577</v>
      </c>
      <c r="J3" s="4">
        <v>652.58108750622546</v>
      </c>
      <c r="K3" s="4">
        <v>193.0979150513443</v>
      </c>
      <c r="L3" s="4">
        <v>319.46102062677005</v>
      </c>
      <c r="M3" s="4">
        <v>0</v>
      </c>
      <c r="N3" s="4">
        <v>42579.512826144732</v>
      </c>
      <c r="O3" s="4">
        <v>16856.400000000005</v>
      </c>
      <c r="P3" s="4">
        <v>67053.337100000004</v>
      </c>
      <c r="Q3" s="4"/>
      <c r="R3" s="4">
        <v>82628.012859999988</v>
      </c>
      <c r="S3" s="4">
        <v>5014.6551300000001</v>
      </c>
      <c r="T3" s="4"/>
      <c r="U3" s="4">
        <v>442.54990163842797</v>
      </c>
      <c r="V3" s="4">
        <v>67.726796028339663</v>
      </c>
      <c r="W3" s="4">
        <v>345.09325200500422</v>
      </c>
      <c r="X3" s="4">
        <v>99.341050328227738</v>
      </c>
      <c r="Y3" s="4">
        <v>100.83172371861978</v>
      </c>
      <c r="Z3" s="4">
        <v>431.17711080833959</v>
      </c>
      <c r="AA3" s="4">
        <v>96.501781505005766</v>
      </c>
      <c r="AB3" s="4">
        <v>20908.989383968041</v>
      </c>
      <c r="AC3" s="4">
        <v>21599.999999999996</v>
      </c>
      <c r="AD3" s="4">
        <v>16865.400000000001</v>
      </c>
      <c r="AE3" s="4">
        <v>62558.014999999992</v>
      </c>
      <c r="AF3" s="4"/>
      <c r="AG3" s="4">
        <v>67053.337100000004</v>
      </c>
      <c r="AH3" s="4"/>
      <c r="AI3" s="4">
        <v>4513.1896199999992</v>
      </c>
      <c r="AJ3" s="4">
        <v>20571.463369999998</v>
      </c>
      <c r="AK3" s="7">
        <f t="shared" ref="AK3:AK8" si="0">ABS(C3)+ABS(D3)+ABS(I3)+ABS(J3)+ABS(P3)+ABS(Q3)</f>
        <v>67911.746262186905</v>
      </c>
      <c r="AL3" s="7">
        <f t="shared" ref="AL3:AL8" si="1">ABS(U3)+ABS(V3)+ABS(Y3)+ABS(Z3)+ABS(AE3)+ABS(AF3)</f>
        <v>63600.300532193716</v>
      </c>
      <c r="AM3" s="8">
        <f t="shared" ref="AM3:AM8" si="2">AK3-AL3</f>
        <v>4311.4457299931892</v>
      </c>
      <c r="AN3" s="8">
        <f t="shared" ref="AN3:AN8" si="3">(ABS(U3)+ABS(V3)+ABS(W3)+ABS(X3))-(ABS(C3)+ABS(D3)+ABS(E3)+ABS(F3)+ABS(G3)+ABS(H3))</f>
        <v>451.61054494788726</v>
      </c>
      <c r="AO3" s="7">
        <f t="shared" ref="AO3:AO8" si="4">ABS(AC3)+ABS(AD3)+AM3+AN3</f>
        <v>43228.456274941069</v>
      </c>
      <c r="AP3" s="9">
        <f t="shared" ref="AP3:AP8" si="5">AN3/AO3</f>
        <v>1.0447066212023851E-2</v>
      </c>
      <c r="AQ3" s="9">
        <f t="shared" ref="AQ3:AQ8" si="6">ABS(AP3)</f>
        <v>1.0447066212023851E-2</v>
      </c>
    </row>
    <row r="4" spans="1:43" x14ac:dyDescent="0.35">
      <c r="A4" s="1" t="s">
        <v>4</v>
      </c>
      <c r="B4" s="1">
        <v>2019</v>
      </c>
      <c r="C4" s="1">
        <v>0</v>
      </c>
      <c r="D4" s="4">
        <v>0.50738844264604055</v>
      </c>
      <c r="E4" s="4">
        <v>2.5827398441249985</v>
      </c>
      <c r="F4" s="4">
        <v>1.2921325194747528</v>
      </c>
      <c r="G4" s="4">
        <v>526.60825835284902</v>
      </c>
      <c r="H4" s="4"/>
      <c r="I4" s="4">
        <v>175.34954403482251</v>
      </c>
      <c r="J4" s="4">
        <v>540.09745037799314</v>
      </c>
      <c r="K4" s="4">
        <v>155.59355049094808</v>
      </c>
      <c r="L4" s="4">
        <v>986.49023228199201</v>
      </c>
      <c r="M4" s="4">
        <v>0</v>
      </c>
      <c r="N4" s="4">
        <v>34565.169222814242</v>
      </c>
      <c r="O4" s="4">
        <v>16932.099999999999</v>
      </c>
      <c r="P4" s="4">
        <v>40837.639429999996</v>
      </c>
      <c r="Q4" s="4"/>
      <c r="R4" s="4">
        <v>53669.627919999999</v>
      </c>
      <c r="S4" s="4">
        <v>4762.1436300000005</v>
      </c>
      <c r="T4" s="4"/>
      <c r="U4" s="4">
        <v>473.03066572156865</v>
      </c>
      <c r="V4" s="4">
        <v>72.383528379803749</v>
      </c>
      <c r="W4" s="4">
        <v>368.88651038930612</v>
      </c>
      <c r="X4" s="4">
        <v>99.944136200618203</v>
      </c>
      <c r="Y4" s="4">
        <v>92.615402143623584</v>
      </c>
      <c r="Z4" s="4">
        <v>408.80580066571542</v>
      </c>
      <c r="AA4" s="4">
        <v>87.329632936817049</v>
      </c>
      <c r="AB4" s="4">
        <v>18715.249164253844</v>
      </c>
      <c r="AC4" s="4">
        <v>19200.099999999999</v>
      </c>
      <c r="AD4" s="4">
        <v>15932.399999999998</v>
      </c>
      <c r="AE4" s="4">
        <v>38014.049789999997</v>
      </c>
      <c r="AF4" s="4"/>
      <c r="AG4" s="4">
        <v>40837.639429999996</v>
      </c>
      <c r="AH4" s="4"/>
      <c r="AI4" s="4">
        <v>4285.9292699999996</v>
      </c>
      <c r="AJ4" s="4">
        <v>16131.79249</v>
      </c>
      <c r="AK4" s="7">
        <f t="shared" si="0"/>
        <v>41553.593812855455</v>
      </c>
      <c r="AL4" s="7">
        <f t="shared" si="1"/>
        <v>39060.885186910709</v>
      </c>
      <c r="AM4" s="8">
        <f t="shared" si="2"/>
        <v>2492.708625944746</v>
      </c>
      <c r="AN4" s="8">
        <f t="shared" si="3"/>
        <v>483.25432153220197</v>
      </c>
      <c r="AO4" s="7">
        <f t="shared" si="4"/>
        <v>38108.462947476946</v>
      </c>
      <c r="AP4" s="9">
        <f t="shared" si="5"/>
        <v>1.2681023692775226E-2</v>
      </c>
      <c r="AQ4" s="9">
        <f t="shared" si="6"/>
        <v>1.2681023692775226E-2</v>
      </c>
    </row>
    <row r="5" spans="1:43" x14ac:dyDescent="0.35">
      <c r="A5" s="1" t="s">
        <v>21</v>
      </c>
      <c r="B5" s="1">
        <v>2018</v>
      </c>
      <c r="C5" s="1">
        <v>0</v>
      </c>
      <c r="D5" s="4"/>
      <c r="E5" s="4">
        <v>1895.9644087935042</v>
      </c>
      <c r="F5" s="4">
        <v>9.9591005576919613</v>
      </c>
      <c r="G5" s="4">
        <v>251.50815957634757</v>
      </c>
      <c r="H5" s="4"/>
      <c r="I5" s="4">
        <v>532.84840820196393</v>
      </c>
      <c r="J5" s="4">
        <v>0.19523124554680987</v>
      </c>
      <c r="K5" s="4">
        <v>332.87289252023908</v>
      </c>
      <c r="L5" s="4">
        <v>9855.7442006954007</v>
      </c>
      <c r="M5" s="4">
        <v>0</v>
      </c>
      <c r="N5" s="4">
        <v>80355.339267336865</v>
      </c>
      <c r="O5" s="4">
        <v>20210.999999999996</v>
      </c>
      <c r="P5" s="4">
        <v>97026.735899999985</v>
      </c>
      <c r="Q5" s="4"/>
      <c r="R5" s="4">
        <v>148921.44180999999</v>
      </c>
      <c r="S5" s="4">
        <v>28556.827590000004</v>
      </c>
      <c r="T5" s="4"/>
      <c r="U5" s="4">
        <v>0.42536819475914206</v>
      </c>
      <c r="V5" s="4"/>
      <c r="W5" s="4">
        <v>2507.1122105785935</v>
      </c>
      <c r="X5" s="4">
        <v>1068.8893820421706</v>
      </c>
      <c r="Y5" s="4">
        <v>338.34605980545837</v>
      </c>
      <c r="Z5" s="4">
        <v>0.1288305661614941</v>
      </c>
      <c r="AA5" s="4">
        <v>163.68131004888019</v>
      </c>
      <c r="AB5" s="4">
        <v>39446.843799579496</v>
      </c>
      <c r="AC5" s="4">
        <v>71339</v>
      </c>
      <c r="AD5" s="4"/>
      <c r="AE5" s="4">
        <v>94718.847220000011</v>
      </c>
      <c r="AF5" s="4"/>
      <c r="AG5" s="4">
        <v>97026.735899999985</v>
      </c>
      <c r="AH5" s="4"/>
      <c r="AI5" s="4">
        <v>25701.144829999997</v>
      </c>
      <c r="AJ5" s="4">
        <v>57058.277340000001</v>
      </c>
      <c r="AK5" s="7">
        <f t="shared" si="0"/>
        <v>97559.779539447496</v>
      </c>
      <c r="AL5" s="7">
        <f t="shared" si="1"/>
        <v>95057.747478566394</v>
      </c>
      <c r="AM5" s="8">
        <f t="shared" si="2"/>
        <v>2502.0320608811016</v>
      </c>
      <c r="AN5" s="8">
        <f t="shared" si="3"/>
        <v>1418.9952918879799</v>
      </c>
      <c r="AO5" s="7">
        <f t="shared" si="4"/>
        <v>75260.027352769088</v>
      </c>
      <c r="AP5" s="9">
        <f t="shared" si="5"/>
        <v>1.885456784697501E-2</v>
      </c>
      <c r="AQ5" s="9">
        <f t="shared" si="6"/>
        <v>1.885456784697501E-2</v>
      </c>
    </row>
    <row r="6" spans="1:43" x14ac:dyDescent="0.35">
      <c r="A6" s="1" t="s">
        <v>21</v>
      </c>
      <c r="B6" s="1">
        <v>2019</v>
      </c>
      <c r="C6" s="1">
        <v>0</v>
      </c>
      <c r="D6" s="4"/>
      <c r="E6" s="4">
        <v>1107.9786914267488</v>
      </c>
      <c r="F6" s="4">
        <v>11.937926682251957</v>
      </c>
      <c r="G6" s="4">
        <v>350.05264211798897</v>
      </c>
      <c r="H6" s="4"/>
      <c r="I6" s="4">
        <v>559.51958849783387</v>
      </c>
      <c r="J6" s="4">
        <v>0.20950157996665333</v>
      </c>
      <c r="K6" s="4">
        <v>360.46331865076343</v>
      </c>
      <c r="L6" s="4">
        <v>12183.509738988951</v>
      </c>
      <c r="M6" s="4">
        <v>0</v>
      </c>
      <c r="N6" s="4">
        <v>86070.272256922268</v>
      </c>
      <c r="O6" s="4">
        <v>47665.907011296695</v>
      </c>
      <c r="P6" s="4">
        <v>187469.75385000001</v>
      </c>
      <c r="Q6" s="4"/>
      <c r="R6" s="4">
        <v>283404.1189</v>
      </c>
      <c r="S6" s="4">
        <v>28857.791310000001</v>
      </c>
      <c r="T6" s="4"/>
      <c r="U6" s="4">
        <v>0.44008884701794698</v>
      </c>
      <c r="V6" s="4"/>
      <c r="W6" s="4">
        <v>1217.7398126258499</v>
      </c>
      <c r="X6" s="4">
        <v>629.09500172747892</v>
      </c>
      <c r="Y6" s="4">
        <v>374.67358210202894</v>
      </c>
      <c r="Z6" s="4">
        <v>0.14245451716270782</v>
      </c>
      <c r="AA6" s="4">
        <v>189.05687665915926</v>
      </c>
      <c r="AB6" s="4">
        <v>45509.65516039767</v>
      </c>
      <c r="AC6" s="4">
        <v>317801.15899999999</v>
      </c>
      <c r="AD6" s="4"/>
      <c r="AE6" s="4">
        <v>226566.14927000002</v>
      </c>
      <c r="AF6" s="4"/>
      <c r="AG6" s="4">
        <v>187469.75385000001</v>
      </c>
      <c r="AH6" s="4"/>
      <c r="AI6" s="4">
        <v>25972.012189999998</v>
      </c>
      <c r="AJ6" s="4">
        <v>59723.748790000012</v>
      </c>
      <c r="AK6" s="7">
        <f t="shared" si="0"/>
        <v>188029.48294007781</v>
      </c>
      <c r="AL6" s="7">
        <f t="shared" si="1"/>
        <v>226941.40539546622</v>
      </c>
      <c r="AM6" s="8">
        <f t="shared" si="2"/>
        <v>-38911.922455388412</v>
      </c>
      <c r="AN6" s="8">
        <f t="shared" si="3"/>
        <v>377.30564297335695</v>
      </c>
      <c r="AO6" s="7">
        <f t="shared" si="4"/>
        <v>279266.54218758491</v>
      </c>
      <c r="AP6" s="9">
        <f t="shared" si="5"/>
        <v>1.3510592426067231E-3</v>
      </c>
      <c r="AQ6" s="9">
        <f t="shared" si="6"/>
        <v>1.3510592426067231E-3</v>
      </c>
    </row>
    <row r="7" spans="1:43" x14ac:dyDescent="0.35">
      <c r="A7" s="1" t="s">
        <v>22</v>
      </c>
      <c r="B7" s="1">
        <v>2018</v>
      </c>
      <c r="C7" s="1">
        <v>0</v>
      </c>
      <c r="D7" s="4">
        <v>0.2865162919089333</v>
      </c>
      <c r="E7" s="4">
        <v>2.7675258074638491</v>
      </c>
      <c r="F7" s="4">
        <v>0.69357830889357053</v>
      </c>
      <c r="G7" s="4">
        <v>266.29670219173346</v>
      </c>
      <c r="H7" s="4"/>
      <c r="I7" s="4">
        <v>58.496781377153724</v>
      </c>
      <c r="J7" s="4">
        <v>218.92837089562016</v>
      </c>
      <c r="K7" s="4">
        <v>233.59655513001866</v>
      </c>
      <c r="L7" s="4">
        <v>2428.944412018081</v>
      </c>
      <c r="M7" s="4">
        <v>0</v>
      </c>
      <c r="N7" s="4">
        <v>55285.033880579125</v>
      </c>
      <c r="O7" s="4">
        <v>2176.6358835146002</v>
      </c>
      <c r="P7" s="4">
        <v>62363.733100000012</v>
      </c>
      <c r="Q7" s="4"/>
      <c r="R7" s="4">
        <v>106896.24866999999</v>
      </c>
      <c r="S7" s="4">
        <v>9032.6252100000002</v>
      </c>
      <c r="T7" s="4"/>
      <c r="U7" s="4">
        <v>3.4916686294910502</v>
      </c>
      <c r="V7" s="4">
        <v>5.0404587219125183</v>
      </c>
      <c r="W7" s="4">
        <v>48.68087264859647</v>
      </c>
      <c r="X7" s="4">
        <v>298.23500000000001</v>
      </c>
      <c r="Y7" s="4">
        <v>32.269781313574327</v>
      </c>
      <c r="Z7" s="4">
        <v>137.57316674214971</v>
      </c>
      <c r="AA7" s="4">
        <v>149.58369259546603</v>
      </c>
      <c r="AB7" s="4">
        <v>34615.573359348811</v>
      </c>
      <c r="AC7" s="4">
        <v>25226.999999999996</v>
      </c>
      <c r="AD7" s="4">
        <v>10273.000000000002</v>
      </c>
      <c r="AE7" s="4">
        <v>74865.473690000013</v>
      </c>
      <c r="AF7" s="4"/>
      <c r="AG7" s="4">
        <v>62363.733100000012</v>
      </c>
      <c r="AH7" s="4"/>
      <c r="AI7" s="4">
        <v>8129.362680000002</v>
      </c>
      <c r="AJ7" s="4">
        <v>32934.037470000003</v>
      </c>
      <c r="AK7" s="7">
        <f t="shared" si="0"/>
        <v>62641.444768564696</v>
      </c>
      <c r="AL7" s="7">
        <f t="shared" si="1"/>
        <v>75043.848765407136</v>
      </c>
      <c r="AM7" s="8">
        <f t="shared" si="2"/>
        <v>-12402.40399684244</v>
      </c>
      <c r="AN7" s="8">
        <f t="shared" si="3"/>
        <v>85.40367740000022</v>
      </c>
      <c r="AO7" s="7">
        <f t="shared" si="4"/>
        <v>23182.999680557561</v>
      </c>
      <c r="AP7" s="9">
        <f t="shared" si="5"/>
        <v>3.6838924460506324E-3</v>
      </c>
      <c r="AQ7" s="9">
        <f t="shared" si="6"/>
        <v>3.6838924460506324E-3</v>
      </c>
    </row>
    <row r="8" spans="1:43" x14ac:dyDescent="0.35">
      <c r="A8" s="1" t="s">
        <v>22</v>
      </c>
      <c r="B8" s="1">
        <v>2019</v>
      </c>
      <c r="C8" s="1">
        <v>0</v>
      </c>
      <c r="D8" s="4">
        <v>0.29073457568102512</v>
      </c>
      <c r="E8" s="4">
        <v>2.8083491785976324</v>
      </c>
      <c r="F8" s="4">
        <v>0.70380963529272988</v>
      </c>
      <c r="G8" s="4">
        <v>270.59371967173763</v>
      </c>
      <c r="H8" s="4"/>
      <c r="I8" s="4">
        <v>51.231396982803872</v>
      </c>
      <c r="J8" s="4">
        <v>193.89725201660715</v>
      </c>
      <c r="K8" s="4">
        <v>196.81529650684141</v>
      </c>
      <c r="L8" s="4">
        <v>2130.3727761554273</v>
      </c>
      <c r="M8" s="4">
        <v>0</v>
      </c>
      <c r="N8" s="4">
        <v>46679.683278338314</v>
      </c>
      <c r="O8" s="4">
        <v>2166.35619878341</v>
      </c>
      <c r="P8" s="4">
        <v>59293.87243000001</v>
      </c>
      <c r="Q8" s="4"/>
      <c r="R8" s="4">
        <v>99595.140650000001</v>
      </c>
      <c r="S8" s="4">
        <v>8543.6513099999993</v>
      </c>
      <c r="T8" s="4"/>
      <c r="U8" s="4">
        <v>3.4428786066353352</v>
      </c>
      <c r="V8" s="4">
        <v>4.9700351602003305</v>
      </c>
      <c r="W8" s="4">
        <v>48.000663364541502</v>
      </c>
      <c r="X8" s="4">
        <v>298.53463895185092</v>
      </c>
      <c r="Y8" s="4">
        <v>22.262160030961834</v>
      </c>
      <c r="Z8" s="4">
        <v>97.820422120078916</v>
      </c>
      <c r="AA8" s="4">
        <v>106.46218609083523</v>
      </c>
      <c r="AB8" s="4">
        <v>24757.455231758126</v>
      </c>
      <c r="AC8" s="4">
        <v>27327.862322064226</v>
      </c>
      <c r="AD8" s="4">
        <v>9878.9987468777836</v>
      </c>
      <c r="AE8" s="4">
        <v>70063.748950000008</v>
      </c>
      <c r="AF8" s="4"/>
      <c r="AG8" s="4">
        <v>59293.87243000001</v>
      </c>
      <c r="AH8" s="4"/>
      <c r="AI8" s="4">
        <v>7689.2861699999994</v>
      </c>
      <c r="AJ8" s="4">
        <v>30385.756830000002</v>
      </c>
      <c r="AK8" s="7">
        <f t="shared" si="0"/>
        <v>59539.291813575102</v>
      </c>
      <c r="AL8" s="7">
        <f t="shared" si="1"/>
        <v>70192.244445917881</v>
      </c>
      <c r="AM8" s="8">
        <f t="shared" si="2"/>
        <v>-10652.952632342778</v>
      </c>
      <c r="AN8" s="8">
        <f t="shared" si="3"/>
        <v>80.55160302191905</v>
      </c>
      <c r="AO8" s="7">
        <f t="shared" si="4"/>
        <v>26634.46003962115</v>
      </c>
      <c r="AP8" s="9">
        <f t="shared" si="5"/>
        <v>3.0243377527493071E-3</v>
      </c>
      <c r="AQ8" s="9">
        <f t="shared" si="6"/>
        <v>3.0243377527493071E-3</v>
      </c>
    </row>
    <row r="9" spans="1:43" x14ac:dyDescent="0.35">
      <c r="A9" s="1" t="s">
        <v>23</v>
      </c>
      <c r="B9" s="1">
        <v>2018</v>
      </c>
      <c r="C9" s="1">
        <v>0</v>
      </c>
      <c r="D9" s="4">
        <v>2.1074300088077716E-2</v>
      </c>
      <c r="E9" s="4">
        <v>1873.4838020191835</v>
      </c>
      <c r="F9" s="4">
        <v>1.775784566400024</v>
      </c>
      <c r="G9" s="4">
        <v>56.767097846539755</v>
      </c>
      <c r="H9" s="4">
        <v>11.918121475507071</v>
      </c>
      <c r="I9" s="4">
        <v>54.44299243332641</v>
      </c>
      <c r="J9" s="4">
        <v>7.4769108576329293</v>
      </c>
      <c r="K9" s="4">
        <v>38.573520291270071</v>
      </c>
      <c r="L9" s="4">
        <v>132.01708860385861</v>
      </c>
      <c r="M9" s="4">
        <v>0</v>
      </c>
      <c r="N9" s="4">
        <v>21087.379487813909</v>
      </c>
      <c r="O9" s="4">
        <v>15935.42</v>
      </c>
      <c r="P9" s="4">
        <v>9251.5492999999988</v>
      </c>
      <c r="Q9" s="4"/>
      <c r="R9" s="4">
        <v>19031.3891</v>
      </c>
      <c r="S9" s="4">
        <v>3601.8124099999995</v>
      </c>
      <c r="T9" s="4"/>
      <c r="U9" s="4">
        <v>70.926701886796891</v>
      </c>
      <c r="V9" s="4">
        <v>4.1400564120686827</v>
      </c>
      <c r="W9" s="4">
        <v>2026.7955950491742</v>
      </c>
      <c r="X9" s="4">
        <v>590.91233957680686</v>
      </c>
      <c r="Y9" s="4">
        <v>37.879554475086856</v>
      </c>
      <c r="Z9" s="4">
        <v>4.8304135012494269</v>
      </c>
      <c r="AA9" s="4">
        <v>26.479444790323171</v>
      </c>
      <c r="AB9" s="4">
        <v>14314.190587233341</v>
      </c>
      <c r="AC9" s="4">
        <v>22388.850000000006</v>
      </c>
      <c r="AD9" s="4">
        <v>730.37</v>
      </c>
      <c r="AE9" s="4">
        <v>10212.281969999998</v>
      </c>
      <c r="AF9" s="4"/>
      <c r="AG9" s="4">
        <v>9251.5492999999988</v>
      </c>
      <c r="AH9" s="4"/>
      <c r="AI9" s="4">
        <v>3241.631159999999</v>
      </c>
      <c r="AJ9" s="4">
        <v>9179.2883600000023</v>
      </c>
      <c r="AK9" s="7">
        <f t="shared" ref="AK9:AK14" si="7">ABS(C9)+ABS(D9)+ABS(I9)+ABS(J9)+ABS(P9)+ABS(Q9)</f>
        <v>9313.4902775910468</v>
      </c>
      <c r="AL9" s="7">
        <f t="shared" ref="AL9:AL14" si="8">ABS(U9)+ABS(V9)+ABS(Y9)+ABS(Z9)+ABS(AE9)+ABS(AF9)</f>
        <v>10330.0586962752</v>
      </c>
      <c r="AM9" s="8">
        <f t="shared" ref="AM9:AM14" si="9">AK9-AL9</f>
        <v>-1016.5684186841536</v>
      </c>
      <c r="AN9" s="8">
        <f t="shared" ref="AN9:AN14" si="10">(ABS(U9)+ABS(V9)+ABS(W9)+ABS(X9))-(ABS(C9)+ABS(D9)+ABS(E9)+ABS(F9)+ABS(G9)+ABS(H9))</f>
        <v>748.80881271712792</v>
      </c>
      <c r="AO9" s="7">
        <f t="shared" ref="AO9:AO14" si="11">ABS(AC9)+ABS(AD9)+AM9+AN9</f>
        <v>22851.46039403298</v>
      </c>
      <c r="AP9" s="9">
        <f t="shared" ref="AP9:AP14" si="12">AN9/AO9</f>
        <v>3.2768532067764845E-2</v>
      </c>
      <c r="AQ9" s="9">
        <f t="shared" ref="AQ9:AQ14" si="13">ABS(AP9)</f>
        <v>3.2768532067764845E-2</v>
      </c>
    </row>
    <row r="10" spans="1:43" x14ac:dyDescent="0.35">
      <c r="A10" s="1" t="s">
        <v>23</v>
      </c>
      <c r="B10" s="1">
        <v>2019</v>
      </c>
      <c r="C10" s="1">
        <v>0</v>
      </c>
      <c r="D10" s="4">
        <v>4.2273671842416073E-2</v>
      </c>
      <c r="E10" s="4">
        <v>3760.9248874792797</v>
      </c>
      <c r="F10" s="4">
        <v>3.5610225367905834</v>
      </c>
      <c r="G10" s="4">
        <v>94.214930067701403</v>
      </c>
      <c r="H10" s="4">
        <v>24.107015411254515</v>
      </c>
      <c r="I10" s="4">
        <v>65.760556842495419</v>
      </c>
      <c r="J10" s="4">
        <v>8.48126856601227</v>
      </c>
      <c r="K10" s="4">
        <v>47.051195399802864</v>
      </c>
      <c r="L10" s="4">
        <v>0</v>
      </c>
      <c r="M10" s="4">
        <v>0</v>
      </c>
      <c r="N10" s="4">
        <v>25651.366979191695</v>
      </c>
      <c r="O10" s="4">
        <v>14963.02</v>
      </c>
      <c r="P10" s="4">
        <v>12407.376780000001</v>
      </c>
      <c r="Q10" s="4"/>
      <c r="R10" s="4">
        <v>24454.75157</v>
      </c>
      <c r="S10" s="4">
        <v>4230.3951000000006</v>
      </c>
      <c r="T10" s="4"/>
      <c r="U10" s="4">
        <v>97.169522659675891</v>
      </c>
      <c r="V10" s="4">
        <v>5.6721544742616432</v>
      </c>
      <c r="W10" s="4">
        <v>4457.5724192991065</v>
      </c>
      <c r="X10" s="4">
        <v>519.5652212985384</v>
      </c>
      <c r="Y10" s="4">
        <v>42.125549592078499</v>
      </c>
      <c r="Z10" s="4">
        <v>5.4573636515969994</v>
      </c>
      <c r="AA10" s="4">
        <v>29.007221384280541</v>
      </c>
      <c r="AB10" s="4">
        <v>15732.659865372043</v>
      </c>
      <c r="AC10" s="4">
        <v>22019.340000000004</v>
      </c>
      <c r="AD10" s="4">
        <v>462.25999999999993</v>
      </c>
      <c r="AE10" s="4">
        <v>15275.096570000002</v>
      </c>
      <c r="AF10" s="4"/>
      <c r="AG10" s="4">
        <v>12407.376780000001</v>
      </c>
      <c r="AH10" s="4"/>
      <c r="AI10" s="4">
        <v>3807.3555999999999</v>
      </c>
      <c r="AJ10" s="4">
        <v>9602.6945199999991</v>
      </c>
      <c r="AK10" s="7">
        <f t="shared" si="7"/>
        <v>12481.660879080351</v>
      </c>
      <c r="AL10" s="7">
        <f t="shared" si="8"/>
        <v>15425.521160377615</v>
      </c>
      <c r="AM10" s="8">
        <f t="shared" si="9"/>
        <v>-2943.860281297264</v>
      </c>
      <c r="AN10" s="8">
        <f t="shared" si="10"/>
        <v>1197.1291885647138</v>
      </c>
      <c r="AO10" s="7">
        <f t="shared" si="11"/>
        <v>20734.868907267453</v>
      </c>
      <c r="AP10" s="9">
        <f t="shared" si="12"/>
        <v>5.7735073895023609E-2</v>
      </c>
      <c r="AQ10" s="9">
        <f t="shared" si="13"/>
        <v>5.7735073895023609E-2</v>
      </c>
    </row>
    <row r="11" spans="1:43" x14ac:dyDescent="0.35">
      <c r="A11" s="1" t="s">
        <v>24</v>
      </c>
      <c r="B11" s="1">
        <v>2018</v>
      </c>
      <c r="C11" s="1">
        <v>0</v>
      </c>
      <c r="D11" s="4">
        <v>105.21993002067295</v>
      </c>
      <c r="E11" s="4">
        <v>1705.6528930857544</v>
      </c>
      <c r="F11" s="4">
        <v>11.141021315975827</v>
      </c>
      <c r="G11" s="4">
        <v>2311.3940494304557</v>
      </c>
      <c r="H11" s="4">
        <v>17.593160468242221</v>
      </c>
      <c r="I11" s="4">
        <v>118.26736853489788</v>
      </c>
      <c r="J11" s="4">
        <v>411.76169927446716</v>
      </c>
      <c r="K11" s="4">
        <v>255.76848476216477</v>
      </c>
      <c r="L11" s="4">
        <v>1120.7964656192048</v>
      </c>
      <c r="M11" s="4">
        <v>0</v>
      </c>
      <c r="N11" s="4">
        <v>83347.40598180925</v>
      </c>
      <c r="O11" s="4">
        <v>75944.999999999985</v>
      </c>
      <c r="P11" s="4">
        <v>29274.593750000004</v>
      </c>
      <c r="Q11" s="4"/>
      <c r="R11" s="4">
        <v>62248.100969999985</v>
      </c>
      <c r="S11" s="4">
        <v>14238.701939999999</v>
      </c>
      <c r="T11" s="4"/>
      <c r="U11" s="4">
        <v>509.9946095711507</v>
      </c>
      <c r="V11" s="4">
        <v>136.76787293490355</v>
      </c>
      <c r="W11" s="4">
        <v>4317.3843944939463</v>
      </c>
      <c r="X11" s="4">
        <v>578.21999999999935</v>
      </c>
      <c r="Y11" s="4">
        <v>88.42282102802821</v>
      </c>
      <c r="Z11" s="4">
        <v>306.52219588803968</v>
      </c>
      <c r="AA11" s="4">
        <v>191.92756157336689</v>
      </c>
      <c r="AB11" s="4">
        <v>60520.127421510573</v>
      </c>
      <c r="AC11" s="4">
        <v>102086.99999999994</v>
      </c>
      <c r="AD11" s="4">
        <v>3373.9999999999991</v>
      </c>
      <c r="AE11" s="4">
        <v>33683.370009999999</v>
      </c>
      <c r="AF11" s="4"/>
      <c r="AG11" s="4">
        <v>29274.593750000004</v>
      </c>
      <c r="AH11" s="4"/>
      <c r="AI11" s="4">
        <v>12814.831760000001</v>
      </c>
      <c r="AJ11" s="4">
        <v>29988.601129999995</v>
      </c>
      <c r="AK11" s="7">
        <f t="shared" si="7"/>
        <v>29909.84274783004</v>
      </c>
      <c r="AL11" s="7">
        <f t="shared" si="8"/>
        <v>34725.077509422124</v>
      </c>
      <c r="AM11" s="8">
        <f t="shared" si="9"/>
        <v>-4815.2347615920844</v>
      </c>
      <c r="AN11" s="8">
        <f t="shared" si="10"/>
        <v>1391.3658226788993</v>
      </c>
      <c r="AO11" s="7">
        <f t="shared" si="11"/>
        <v>102037.13106108675</v>
      </c>
      <c r="AP11" s="9">
        <f t="shared" si="12"/>
        <v>1.3635877530170148E-2</v>
      </c>
      <c r="AQ11" s="9">
        <f t="shared" si="13"/>
        <v>1.3635877530170148E-2</v>
      </c>
    </row>
    <row r="12" spans="1:43" x14ac:dyDescent="0.35">
      <c r="A12" s="1" t="s">
        <v>24</v>
      </c>
      <c r="B12" s="1">
        <v>2019</v>
      </c>
      <c r="C12" s="1">
        <v>0</v>
      </c>
      <c r="D12" s="4">
        <v>95.466325560618458</v>
      </c>
      <c r="E12" s="4">
        <v>1651.8785706371816</v>
      </c>
      <c r="F12" s="4">
        <v>10.85809929979208</v>
      </c>
      <c r="G12" s="4">
        <v>2250.5712769409179</v>
      </c>
      <c r="H12" s="4">
        <v>17.219504365007985</v>
      </c>
      <c r="I12" s="4">
        <v>79.419709046391276</v>
      </c>
      <c r="J12" s="4">
        <v>297.66954977143263</v>
      </c>
      <c r="K12" s="4">
        <v>188.32600580300672</v>
      </c>
      <c r="L12" s="4">
        <v>2103.0804954499558</v>
      </c>
      <c r="M12" s="4">
        <v>0</v>
      </c>
      <c r="N12" s="4">
        <v>60768.504239929214</v>
      </c>
      <c r="O12" s="4">
        <v>73349.2</v>
      </c>
      <c r="P12" s="4">
        <v>19016.993630000001</v>
      </c>
      <c r="Q12" s="4"/>
      <c r="R12" s="4">
        <v>38318.024230000003</v>
      </c>
      <c r="S12" s="4">
        <v>9922.5690100000011</v>
      </c>
      <c r="T12" s="4"/>
      <c r="U12" s="4">
        <v>500.76192927502439</v>
      </c>
      <c r="V12" s="4">
        <v>129.40961331628108</v>
      </c>
      <c r="W12" s="4">
        <v>4145.1664560999616</v>
      </c>
      <c r="X12" s="4">
        <v>572.64943483730599</v>
      </c>
      <c r="Y12" s="4">
        <v>74.235588724165794</v>
      </c>
      <c r="Z12" s="4">
        <v>263.24407324839279</v>
      </c>
      <c r="AA12" s="4">
        <v>165.97779850900812</v>
      </c>
      <c r="AB12" s="4">
        <v>51413.042539518436</v>
      </c>
      <c r="AC12" s="4">
        <v>87406.699999999983</v>
      </c>
      <c r="AD12" s="4">
        <v>1062.4000000000001</v>
      </c>
      <c r="AE12" s="4">
        <v>22320.308409999998</v>
      </c>
      <c r="AF12" s="4"/>
      <c r="AG12" s="4">
        <v>19016.993630000001</v>
      </c>
      <c r="AH12" s="4"/>
      <c r="AI12" s="4">
        <v>8930.3121099999989</v>
      </c>
      <c r="AJ12" s="4">
        <v>16989.972720000002</v>
      </c>
      <c r="AK12" s="7">
        <f t="shared" si="7"/>
        <v>19489.549214378443</v>
      </c>
      <c r="AL12" s="7">
        <f t="shared" si="8"/>
        <v>23287.959614563861</v>
      </c>
      <c r="AM12" s="8">
        <f t="shared" si="9"/>
        <v>-3798.4104001854175</v>
      </c>
      <c r="AN12" s="8">
        <f t="shared" si="10"/>
        <v>1321.9936567250552</v>
      </c>
      <c r="AO12" s="7">
        <f t="shared" si="11"/>
        <v>85992.683256539618</v>
      </c>
      <c r="AP12" s="9">
        <f t="shared" si="12"/>
        <v>1.5373327202515448E-2</v>
      </c>
      <c r="AQ12" s="9">
        <f t="shared" si="13"/>
        <v>1.5373327202515448E-2</v>
      </c>
    </row>
    <row r="13" spans="1:43" x14ac:dyDescent="0.35">
      <c r="A13" s="1" t="s">
        <v>25</v>
      </c>
      <c r="B13" s="1">
        <v>2018</v>
      </c>
      <c r="C13" s="1">
        <v>0</v>
      </c>
      <c r="D13" s="4">
        <v>5.3163460850450088E-2</v>
      </c>
      <c r="E13" s="4">
        <v>169.10833173299594</v>
      </c>
      <c r="F13" s="4">
        <v>9.5659260238163064</v>
      </c>
      <c r="G13" s="4">
        <v>763.12796404607968</v>
      </c>
      <c r="H13" s="4"/>
      <c r="I13" s="4">
        <v>1658.540829375715</v>
      </c>
      <c r="J13" s="4">
        <v>3.827076874906319E-2</v>
      </c>
      <c r="K13" s="4">
        <v>174.53080111423432</v>
      </c>
      <c r="L13" s="4">
        <v>8687.3990637215793</v>
      </c>
      <c r="M13" s="4">
        <v>0</v>
      </c>
      <c r="N13" s="4">
        <v>39850.491035019724</v>
      </c>
      <c r="O13" s="4">
        <v>13061.999999999996</v>
      </c>
      <c r="P13" s="4">
        <v>76854.823010000007</v>
      </c>
      <c r="Q13" s="4"/>
      <c r="R13" s="4">
        <v>103976.33758000001</v>
      </c>
      <c r="S13" s="4">
        <v>11332.11434</v>
      </c>
      <c r="T13" s="4"/>
      <c r="U13" s="4">
        <v>69.754476733427211</v>
      </c>
      <c r="V13" s="4">
        <v>4.8018328526265472</v>
      </c>
      <c r="W13" s="4">
        <v>390.89436660036603</v>
      </c>
      <c r="X13" s="4">
        <v>845.58600255716556</v>
      </c>
      <c r="Y13" s="4">
        <v>711.70950621759687</v>
      </c>
      <c r="Z13" s="4">
        <v>1.128597335294044E-2</v>
      </c>
      <c r="AA13" s="4">
        <v>59.972198630900522</v>
      </c>
      <c r="AB13" s="4">
        <v>13761.307009178148</v>
      </c>
      <c r="AC13" s="4">
        <v>50758.000000000007</v>
      </c>
      <c r="AD13" s="4"/>
      <c r="AE13" s="4">
        <v>77737.607600000003</v>
      </c>
      <c r="AF13" s="4"/>
      <c r="AG13" s="4">
        <v>76854.823010000007</v>
      </c>
      <c r="AH13" s="4"/>
      <c r="AI13" s="4">
        <v>10198.902910000001</v>
      </c>
      <c r="AJ13" s="4">
        <v>27371.941409999996</v>
      </c>
      <c r="AK13" s="7">
        <f t="shared" si="7"/>
        <v>78513.455273605316</v>
      </c>
      <c r="AL13" s="7">
        <f t="shared" si="8"/>
        <v>78523.884701777002</v>
      </c>
      <c r="AM13" s="8">
        <f t="shared" si="9"/>
        <v>-10.429428171686595</v>
      </c>
      <c r="AN13" s="8">
        <f t="shared" si="10"/>
        <v>369.18129347984291</v>
      </c>
      <c r="AO13" s="7">
        <f t="shared" si="11"/>
        <v>51116.751865308164</v>
      </c>
      <c r="AP13" s="9">
        <f t="shared" si="12"/>
        <v>7.2223151903827885E-3</v>
      </c>
      <c r="AQ13" s="9">
        <f t="shared" si="13"/>
        <v>7.2223151903827885E-3</v>
      </c>
    </row>
    <row r="14" spans="1:43" x14ac:dyDescent="0.35">
      <c r="A14" s="1" t="s">
        <v>25</v>
      </c>
      <c r="B14" s="1">
        <v>2019</v>
      </c>
      <c r="C14" s="1">
        <v>0</v>
      </c>
      <c r="D14" s="4">
        <v>5.0868279337170884E-2</v>
      </c>
      <c r="E14" s="4">
        <v>62.685467655086249</v>
      </c>
      <c r="F14" s="4">
        <v>9.1497938098506015</v>
      </c>
      <c r="G14" s="4">
        <v>729.64268446739004</v>
      </c>
      <c r="H14" s="4"/>
      <c r="I14" s="4">
        <v>1916.8004656923704</v>
      </c>
      <c r="J14" s="4">
        <v>3.4426529731631191E-2</v>
      </c>
      <c r="K14" s="4">
        <v>204.56923421804672</v>
      </c>
      <c r="L14" s="4">
        <v>7002.6239889198132</v>
      </c>
      <c r="M14" s="4">
        <v>0</v>
      </c>
      <c r="N14" s="4">
        <v>47151.971884640043</v>
      </c>
      <c r="O14" s="4">
        <v>9647</v>
      </c>
      <c r="P14" s="4">
        <v>72167.352490000019</v>
      </c>
      <c r="Q14" s="4"/>
      <c r="R14" s="4">
        <v>98377.912360000002</v>
      </c>
      <c r="S14" s="4">
        <v>12780.321690000002</v>
      </c>
      <c r="T14" s="4"/>
      <c r="U14" s="4">
        <v>89.614373332665338</v>
      </c>
      <c r="V14" s="4">
        <v>6.1927898941654087</v>
      </c>
      <c r="W14" s="4">
        <v>203.00563230532407</v>
      </c>
      <c r="X14" s="4">
        <v>785.90610720138648</v>
      </c>
      <c r="Y14" s="4">
        <v>938.95289169683372</v>
      </c>
      <c r="Z14" s="4">
        <v>1.5245056116752042E-2</v>
      </c>
      <c r="AA14" s="4">
        <v>80.90283843030987</v>
      </c>
      <c r="AB14" s="4">
        <v>18600.129024816735</v>
      </c>
      <c r="AC14" s="4">
        <v>47706.000000000007</v>
      </c>
      <c r="AD14" s="4"/>
      <c r="AE14" s="4">
        <v>72723.598329999993</v>
      </c>
      <c r="AF14" s="4"/>
      <c r="AG14" s="4">
        <v>72167.352490000019</v>
      </c>
      <c r="AH14" s="4"/>
      <c r="AI14" s="4">
        <v>11502.289510000001</v>
      </c>
      <c r="AJ14" s="4">
        <v>26932.3462</v>
      </c>
      <c r="AK14" s="7">
        <f t="shared" si="7"/>
        <v>74084.238250501454</v>
      </c>
      <c r="AL14" s="7">
        <f t="shared" si="8"/>
        <v>73758.373629979775</v>
      </c>
      <c r="AM14" s="8">
        <f t="shared" si="9"/>
        <v>325.86462052167917</v>
      </c>
      <c r="AN14" s="8">
        <f t="shared" si="10"/>
        <v>283.1900885218771</v>
      </c>
      <c r="AO14" s="7">
        <f t="shared" si="11"/>
        <v>48315.054709043565</v>
      </c>
      <c r="AP14" s="9">
        <f t="shared" si="12"/>
        <v>5.8613219052998369E-3</v>
      </c>
      <c r="AQ14" s="9">
        <f t="shared" si="13"/>
        <v>5.8613219052998369E-3</v>
      </c>
    </row>
    <row r="15" spans="1:43" x14ac:dyDescent="0.35">
      <c r="A15" s="1" t="s">
        <v>26</v>
      </c>
      <c r="B15" s="1">
        <v>2018</v>
      </c>
      <c r="C15" s="1">
        <v>0</v>
      </c>
      <c r="D15" s="4"/>
      <c r="E15" s="4">
        <v>3.0238350445933522</v>
      </c>
      <c r="F15" s="4">
        <v>7.7368586580236848E-2</v>
      </c>
      <c r="G15" s="4">
        <v>67.528044882786091</v>
      </c>
      <c r="H15" s="4">
        <v>4.4218254860403645</v>
      </c>
      <c r="I15" s="4">
        <v>7.5044677623149418</v>
      </c>
      <c r="J15" s="4">
        <v>0</v>
      </c>
      <c r="K15" s="4">
        <v>5.174378165908271</v>
      </c>
      <c r="L15" s="4">
        <v>0</v>
      </c>
      <c r="M15" s="4">
        <v>0</v>
      </c>
      <c r="N15" s="4">
        <v>3629.3211540717766</v>
      </c>
      <c r="O15" s="4"/>
      <c r="P15" s="4">
        <v>98.676189999999991</v>
      </c>
      <c r="Q15" s="4"/>
      <c r="R15" s="4">
        <v>884.80141000000003</v>
      </c>
      <c r="S15" s="4">
        <v>586.69559000000004</v>
      </c>
      <c r="T15" s="4"/>
      <c r="U15" s="4">
        <v>31.33812452662044</v>
      </c>
      <c r="V15" s="4"/>
      <c r="W15" s="4">
        <v>19.019875473379486</v>
      </c>
      <c r="X15" s="4">
        <v>154.99999999999991</v>
      </c>
      <c r="Y15" s="4">
        <v>7.3445265198610006</v>
      </c>
      <c r="Z15" s="4"/>
      <c r="AA15" s="4">
        <v>4.8336885918238188</v>
      </c>
      <c r="AB15" s="4">
        <v>3265.8217848883151</v>
      </c>
      <c r="AC15" s="4"/>
      <c r="AD15" s="4">
        <v>64.000000000000014</v>
      </c>
      <c r="AE15" s="4">
        <v>163.73994051954597</v>
      </c>
      <c r="AF15" s="4"/>
      <c r="AG15" s="4">
        <v>133.03117473298366</v>
      </c>
      <c r="AH15" s="4"/>
      <c r="AI15" s="4">
        <v>711.86292995485451</v>
      </c>
      <c r="AJ15" s="4">
        <v>1108.2087582047113</v>
      </c>
      <c r="AK15" s="7">
        <f t="shared" ref="AK15:AK20" si="14">ABS(C15)+ABS(D15)+ABS(I15)+ABS(J15)+ABS(P15)+ABS(Q15)</f>
        <v>106.18065776231494</v>
      </c>
      <c r="AL15" s="7">
        <f t="shared" ref="AL15:AL20" si="15">ABS(U15)+ABS(V15)+ABS(Y15)+ABS(Z15)+ABS(AE15)+ABS(AF15)</f>
        <v>202.42259156602739</v>
      </c>
      <c r="AM15" s="8">
        <f t="shared" ref="AM15:AM20" si="16">AK15-AL15</f>
        <v>-96.241933803712456</v>
      </c>
      <c r="AN15" s="8">
        <f t="shared" ref="AN15:AN20" si="17">(ABS(U15)+ABS(V15)+ABS(W15)+ABS(X15))-(ABS(C15)+ABS(D15)+ABS(E15)+ABS(F15)+ABS(G15)+ABS(H15))</f>
        <v>130.30692599999981</v>
      </c>
      <c r="AO15" s="7">
        <f t="shared" ref="AO15:AO20" si="18">ABS(AC15)+ABS(AD15)+AM15+AN15</f>
        <v>98.064992196287363</v>
      </c>
      <c r="AP15" s="9">
        <f t="shared" ref="AP15:AP20" si="19">AN15/AO15</f>
        <v>1.3287812814911242</v>
      </c>
      <c r="AQ15" s="9">
        <f t="shared" ref="AQ15:AQ20" si="20">ABS(AP15)</f>
        <v>1.3287812814911242</v>
      </c>
    </row>
    <row r="16" spans="1:43" x14ac:dyDescent="0.35">
      <c r="A16" s="1" t="s">
        <v>26</v>
      </c>
      <c r="B16" s="1">
        <v>2019</v>
      </c>
      <c r="C16" s="1">
        <v>0</v>
      </c>
      <c r="D16" s="4"/>
      <c r="E16" s="4">
        <v>5.112054317443639</v>
      </c>
      <c r="F16" s="4">
        <v>0.13080965771774866</v>
      </c>
      <c r="G16" s="4">
        <v>65.655716624843365</v>
      </c>
      <c r="H16" s="4">
        <v>6.8567754807153412</v>
      </c>
      <c r="I16" s="4">
        <v>10.136313995062421</v>
      </c>
      <c r="J16" s="4">
        <v>0</v>
      </c>
      <c r="K16" s="4">
        <v>6.6465838489733731</v>
      </c>
      <c r="L16" s="4">
        <v>0</v>
      </c>
      <c r="M16" s="4">
        <v>0</v>
      </c>
      <c r="N16" s="4">
        <v>4765.2171021559643</v>
      </c>
      <c r="O16" s="4"/>
      <c r="P16" s="4">
        <v>249.72548</v>
      </c>
      <c r="Q16" s="4"/>
      <c r="R16" s="4">
        <v>2204.5918499999998</v>
      </c>
      <c r="S16" s="4">
        <v>891.85274000000004</v>
      </c>
      <c r="T16" s="4"/>
      <c r="U16" s="4">
        <v>35.275354720303568</v>
      </c>
      <c r="V16" s="4"/>
      <c r="W16" s="4">
        <v>21.647296868272825</v>
      </c>
      <c r="X16" s="4">
        <v>158.89499659297906</v>
      </c>
      <c r="Y16" s="4">
        <v>9.5829011486669895</v>
      </c>
      <c r="Z16" s="4"/>
      <c r="AA16" s="4">
        <v>6.1971961981191992</v>
      </c>
      <c r="AB16" s="4">
        <v>4288.2199026532135</v>
      </c>
      <c r="AC16" s="4"/>
      <c r="AD16" s="4">
        <v>72.999999999999801</v>
      </c>
      <c r="AE16" s="4">
        <v>517.91419308184879</v>
      </c>
      <c r="AF16" s="4"/>
      <c r="AG16" s="4">
        <v>381.29066315240118</v>
      </c>
      <c r="AH16" s="4"/>
      <c r="AI16" s="4">
        <v>1225.5441627396081</v>
      </c>
      <c r="AJ16" s="4">
        <v>2984.3147618266294</v>
      </c>
      <c r="AK16" s="7">
        <f t="shared" si="14"/>
        <v>259.86179399506244</v>
      </c>
      <c r="AL16" s="7">
        <f t="shared" si="15"/>
        <v>562.77244895081935</v>
      </c>
      <c r="AM16" s="8">
        <f t="shared" si="16"/>
        <v>-302.91065495575691</v>
      </c>
      <c r="AN16" s="8">
        <f t="shared" si="17"/>
        <v>138.06229210083535</v>
      </c>
      <c r="AO16" s="7">
        <f t="shared" si="18"/>
        <v>-91.84836285492176</v>
      </c>
      <c r="AP16" s="9">
        <f t="shared" si="19"/>
        <v>-1.5031546323684657</v>
      </c>
      <c r="AQ16" s="9">
        <f t="shared" si="20"/>
        <v>1.5031546323684657</v>
      </c>
    </row>
    <row r="17" spans="1:43" x14ac:dyDescent="0.35">
      <c r="A17" s="1" t="s">
        <v>27</v>
      </c>
      <c r="B17" s="1">
        <v>2018</v>
      </c>
      <c r="C17" s="1">
        <v>0</v>
      </c>
      <c r="D17" s="4">
        <v>4.2795429576861308E-3</v>
      </c>
      <c r="E17" s="4">
        <v>486.12279544239789</v>
      </c>
      <c r="F17" s="4">
        <v>2.687355568526042</v>
      </c>
      <c r="G17" s="4">
        <v>438.26875573096862</v>
      </c>
      <c r="H17" s="4"/>
      <c r="I17" s="4">
        <v>295.69710318226305</v>
      </c>
      <c r="J17" s="4">
        <v>1.4843339813427927</v>
      </c>
      <c r="K17" s="4">
        <v>98.496806565488171</v>
      </c>
      <c r="L17" s="4">
        <v>1234.3319939374248</v>
      </c>
      <c r="M17" s="4">
        <v>0</v>
      </c>
      <c r="N17" s="4">
        <v>39460.989762333469</v>
      </c>
      <c r="O17" s="4">
        <v>319.99999999999994</v>
      </c>
      <c r="P17" s="4">
        <v>25878.840660000002</v>
      </c>
      <c r="Q17" s="4"/>
      <c r="R17" s="4">
        <v>47277.848139999995</v>
      </c>
      <c r="S17" s="4">
        <v>6135.0586300000004</v>
      </c>
      <c r="T17" s="4"/>
      <c r="U17" s="4">
        <v>194.53183563547938</v>
      </c>
      <c r="V17" s="4">
        <v>0.37441942690788843</v>
      </c>
      <c r="W17" s="4">
        <v>796.19374493761438</v>
      </c>
      <c r="X17" s="4">
        <v>353.10000000000053</v>
      </c>
      <c r="Y17" s="4">
        <v>236.71024749652707</v>
      </c>
      <c r="Z17" s="4">
        <v>1.4245251546863265</v>
      </c>
      <c r="AA17" s="4">
        <v>82.136970578281534</v>
      </c>
      <c r="AB17" s="4">
        <v>32568.728256770501</v>
      </c>
      <c r="AC17" s="4">
        <v>8184.9999999999991</v>
      </c>
      <c r="AD17" s="4"/>
      <c r="AE17" s="4">
        <v>33326.454239999999</v>
      </c>
      <c r="AF17" s="4"/>
      <c r="AG17" s="4">
        <v>25878.840660000002</v>
      </c>
      <c r="AH17" s="4"/>
      <c r="AI17" s="4">
        <v>5521.5527499999998</v>
      </c>
      <c r="AJ17" s="4">
        <v>14564.899769999998</v>
      </c>
      <c r="AK17" s="7">
        <f t="shared" si="14"/>
        <v>26176.026376706566</v>
      </c>
      <c r="AL17" s="7">
        <f t="shared" si="15"/>
        <v>33759.495267713603</v>
      </c>
      <c r="AM17" s="8">
        <f t="shared" si="16"/>
        <v>-7583.4688910070363</v>
      </c>
      <c r="AN17" s="8">
        <f t="shared" si="17"/>
        <v>417.11681371515192</v>
      </c>
      <c r="AO17" s="7">
        <f t="shared" si="18"/>
        <v>1018.6479227081147</v>
      </c>
      <c r="AP17" s="9">
        <f t="shared" si="19"/>
        <v>0.40948084653844952</v>
      </c>
      <c r="AQ17" s="9">
        <f t="shared" si="20"/>
        <v>0.40948084653844952</v>
      </c>
    </row>
    <row r="18" spans="1:43" x14ac:dyDescent="0.35">
      <c r="A18" s="1" t="s">
        <v>27</v>
      </c>
      <c r="B18" s="1">
        <v>2019</v>
      </c>
      <c r="C18" s="1">
        <v>0</v>
      </c>
      <c r="D18" s="4">
        <v>3.9672059042531139E-3</v>
      </c>
      <c r="E18" s="4">
        <v>454.79664349558959</v>
      </c>
      <c r="F18" s="4">
        <v>2.4889481569686556</v>
      </c>
      <c r="G18" s="4">
        <v>406.53704736401471</v>
      </c>
      <c r="H18" s="4"/>
      <c r="I18" s="4">
        <v>331.56746892311367</v>
      </c>
      <c r="J18" s="4">
        <v>1.7532038320273506</v>
      </c>
      <c r="K18" s="4">
        <v>116.8873306147924</v>
      </c>
      <c r="L18" s="4">
        <v>2411.1051457479775</v>
      </c>
      <c r="M18" s="4">
        <v>0</v>
      </c>
      <c r="N18" s="4">
        <v>46747.686850882077</v>
      </c>
      <c r="O18" s="4">
        <v>404.99999999999994</v>
      </c>
      <c r="P18" s="4">
        <v>31783.530659999997</v>
      </c>
      <c r="Q18" s="4"/>
      <c r="R18" s="4">
        <v>53614.091540000001</v>
      </c>
      <c r="S18" s="4">
        <v>6617.1806499999993</v>
      </c>
      <c r="T18" s="4"/>
      <c r="U18" s="4">
        <v>182.43857010412421</v>
      </c>
      <c r="V18" s="4">
        <v>0.35113803264116938</v>
      </c>
      <c r="W18" s="4">
        <v>707.4203455399537</v>
      </c>
      <c r="X18" s="4">
        <v>336.26970000835684</v>
      </c>
      <c r="Y18" s="4">
        <v>273.72756361391538</v>
      </c>
      <c r="Z18" s="4">
        <v>1.6695871213033158</v>
      </c>
      <c r="AA18" s="4">
        <v>96.960002725015997</v>
      </c>
      <c r="AB18" s="4">
        <v>38510.642846539769</v>
      </c>
      <c r="AC18" s="4">
        <v>10039.999999999998</v>
      </c>
      <c r="AD18" s="4"/>
      <c r="AE18" s="4">
        <v>39055.834709999996</v>
      </c>
      <c r="AF18" s="4"/>
      <c r="AG18" s="4">
        <v>31783.530659999997</v>
      </c>
      <c r="AH18" s="4"/>
      <c r="AI18" s="4">
        <v>5955.4625700000006</v>
      </c>
      <c r="AJ18" s="4">
        <v>15219.974920000001</v>
      </c>
      <c r="AK18" s="7">
        <f t="shared" si="14"/>
        <v>32116.85529996104</v>
      </c>
      <c r="AL18" s="7">
        <f t="shared" si="15"/>
        <v>39514.021568871976</v>
      </c>
      <c r="AM18" s="8">
        <f t="shared" si="16"/>
        <v>-7397.1662689109362</v>
      </c>
      <c r="AN18" s="8">
        <f t="shared" si="17"/>
        <v>362.65314746259878</v>
      </c>
      <c r="AO18" s="7">
        <f t="shared" si="18"/>
        <v>3005.486878551661</v>
      </c>
      <c r="AP18" s="9">
        <f t="shared" si="19"/>
        <v>0.12066369347696528</v>
      </c>
      <c r="AQ18" s="9">
        <f t="shared" si="20"/>
        <v>0.12066369347696528</v>
      </c>
    </row>
    <row r="19" spans="1:43" x14ac:dyDescent="0.35">
      <c r="A19" s="1" t="s">
        <v>28</v>
      </c>
      <c r="B19" s="1">
        <v>2018</v>
      </c>
      <c r="C19" s="1">
        <v>0</v>
      </c>
      <c r="D19" s="4">
        <v>17.985130198213028</v>
      </c>
      <c r="E19" s="4">
        <v>14910.451807235966</v>
      </c>
      <c r="F19" s="4">
        <v>92.328412044631563</v>
      </c>
      <c r="G19" s="4">
        <v>2885.5310008132565</v>
      </c>
      <c r="H19" s="4">
        <v>433.75926917098371</v>
      </c>
      <c r="I19" s="4">
        <v>2355.2412400402941</v>
      </c>
      <c r="J19" s="4">
        <v>27.239913494731486</v>
      </c>
      <c r="K19" s="4">
        <v>563.52121785685597</v>
      </c>
      <c r="L19" s="4">
        <v>3835.1431483855326</v>
      </c>
      <c r="M19" s="4">
        <v>0</v>
      </c>
      <c r="N19" s="4">
        <v>225018.85448022257</v>
      </c>
      <c r="O19" s="4">
        <v>59199.999999999985</v>
      </c>
      <c r="P19" s="4">
        <v>494816.84774</v>
      </c>
      <c r="Q19" s="4"/>
      <c r="R19" s="4">
        <v>624336.46954000008</v>
      </c>
      <c r="S19" s="4">
        <v>41855.513480000009</v>
      </c>
      <c r="T19" s="4"/>
      <c r="U19" s="4">
        <v>622.81026860981308</v>
      </c>
      <c r="V19" s="4">
        <v>88.145515630824406</v>
      </c>
      <c r="W19" s="4">
        <v>19691.117849915419</v>
      </c>
      <c r="X19" s="4">
        <v>4383.07934236033</v>
      </c>
      <c r="Y19" s="4">
        <v>2059.3663602382321</v>
      </c>
      <c r="Z19" s="4">
        <v>20.038652920469474</v>
      </c>
      <c r="AA19" s="4">
        <v>425.48681500899454</v>
      </c>
      <c r="AB19" s="4">
        <v>172695.10817183225</v>
      </c>
      <c r="AC19" s="4">
        <v>101699.99999999999</v>
      </c>
      <c r="AD19" s="4">
        <v>38000.000000000007</v>
      </c>
      <c r="AE19" s="4">
        <v>527613.19594999996</v>
      </c>
      <c r="AF19" s="4"/>
      <c r="AG19" s="4">
        <v>494816.84774</v>
      </c>
      <c r="AH19" s="4"/>
      <c r="AI19" s="4">
        <v>37669.962149999999</v>
      </c>
      <c r="AJ19" s="4">
        <v>100908.82495999998</v>
      </c>
      <c r="AK19" s="7">
        <f t="shared" si="14"/>
        <v>497217.31402373326</v>
      </c>
      <c r="AL19" s="7">
        <f t="shared" si="15"/>
        <v>530403.55674739927</v>
      </c>
      <c r="AM19" s="8">
        <f t="shared" si="16"/>
        <v>-33186.242723666015</v>
      </c>
      <c r="AN19" s="8">
        <f t="shared" si="17"/>
        <v>6445.0973570533351</v>
      </c>
      <c r="AO19" s="7">
        <f t="shared" si="18"/>
        <v>112958.85463338732</v>
      </c>
      <c r="AP19" s="9">
        <f t="shared" si="19"/>
        <v>5.7057035306981183E-2</v>
      </c>
      <c r="AQ19" s="9">
        <f t="shared" si="20"/>
        <v>5.7057035306981183E-2</v>
      </c>
    </row>
    <row r="20" spans="1:43" x14ac:dyDescent="0.35">
      <c r="A20" s="1" t="s">
        <v>28</v>
      </c>
      <c r="B20" s="1">
        <v>2019</v>
      </c>
      <c r="C20" s="1">
        <v>0</v>
      </c>
      <c r="D20" s="4">
        <v>8.9163652133165225</v>
      </c>
      <c r="E20" s="4">
        <v>11478.860628742861</v>
      </c>
      <c r="F20" s="4">
        <v>80.434597860680952</v>
      </c>
      <c r="G20" s="4">
        <v>3150.9394320762603</v>
      </c>
      <c r="H20" s="4">
        <v>367.97533573648792</v>
      </c>
      <c r="I20" s="4">
        <v>3032.1028779443127</v>
      </c>
      <c r="J20" s="4">
        <v>32.520319311770749</v>
      </c>
      <c r="K20" s="4">
        <v>694.89018503022044</v>
      </c>
      <c r="L20" s="4">
        <v>3183.9832416346994</v>
      </c>
      <c r="M20" s="4">
        <v>0</v>
      </c>
      <c r="N20" s="4">
        <v>281371.92729856842</v>
      </c>
      <c r="O20" s="4">
        <v>77287.46242100808</v>
      </c>
      <c r="P20" s="4">
        <v>520514.68524000002</v>
      </c>
      <c r="Q20" s="4"/>
      <c r="R20" s="4">
        <v>644653.52259999991</v>
      </c>
      <c r="S20" s="4">
        <v>49028.161010000003</v>
      </c>
      <c r="T20" s="4"/>
      <c r="U20" s="4">
        <v>610.57532533586937</v>
      </c>
      <c r="V20" s="4">
        <v>67.294962361698694</v>
      </c>
      <c r="W20" s="4">
        <v>14513.92691299774</v>
      </c>
      <c r="X20" s="4">
        <v>3841.7611998676048</v>
      </c>
      <c r="Y20" s="4">
        <v>2315.964167985629</v>
      </c>
      <c r="Z20" s="4">
        <v>23.242260931682072</v>
      </c>
      <c r="AA20" s="4">
        <v>493.45438636037704</v>
      </c>
      <c r="AB20" s="4">
        <v>200359.84613841894</v>
      </c>
      <c r="AC20" s="4">
        <v>134698.04477332809</v>
      </c>
      <c r="AD20" s="4">
        <v>49780.250735519796</v>
      </c>
      <c r="AE20" s="4">
        <v>555264.56380999996</v>
      </c>
      <c r="AF20" s="4"/>
      <c r="AG20" s="4">
        <v>520514.68524000002</v>
      </c>
      <c r="AH20" s="4"/>
      <c r="AI20" s="4">
        <v>44125.344899999996</v>
      </c>
      <c r="AJ20" s="4">
        <v>94291.774889999986</v>
      </c>
      <c r="AK20" s="7">
        <f t="shared" si="14"/>
        <v>523588.22480246943</v>
      </c>
      <c r="AL20" s="7">
        <f t="shared" si="15"/>
        <v>558281.64052661485</v>
      </c>
      <c r="AM20" s="8">
        <f t="shared" si="16"/>
        <v>-34693.415724145423</v>
      </c>
      <c r="AN20" s="8">
        <f t="shared" si="17"/>
        <v>3946.4320409333068</v>
      </c>
      <c r="AO20" s="7">
        <f t="shared" si="18"/>
        <v>153731.31182563578</v>
      </c>
      <c r="AP20" s="9">
        <f t="shared" si="19"/>
        <v>2.5670970956192748E-2</v>
      </c>
      <c r="AQ20" s="9">
        <f t="shared" si="20"/>
        <v>2.5670970956192748E-2</v>
      </c>
    </row>
    <row r="21" spans="1:43" x14ac:dyDescent="0.35">
      <c r="A21" s="1" t="s">
        <v>29</v>
      </c>
      <c r="B21" s="1">
        <v>2018</v>
      </c>
      <c r="C21" s="1">
        <v>0</v>
      </c>
      <c r="D21" s="4">
        <v>6.1630624338669115E-2</v>
      </c>
      <c r="E21" s="4">
        <v>63.931016052059803</v>
      </c>
      <c r="F21" s="4">
        <v>1.9709698920656147</v>
      </c>
      <c r="G21" s="4">
        <v>39.116939837140507</v>
      </c>
      <c r="H21" s="4">
        <v>380.17975903444596</v>
      </c>
      <c r="I21" s="4">
        <v>510.06866136655651</v>
      </c>
      <c r="J21" s="4">
        <v>3.6194761148072967</v>
      </c>
      <c r="K21" s="4">
        <v>18.034487743963059</v>
      </c>
      <c r="L21" s="4">
        <v>10.177555070308067</v>
      </c>
      <c r="M21" s="4">
        <v>0</v>
      </c>
      <c r="N21" s="4">
        <v>24719.030563693061</v>
      </c>
      <c r="O21" s="4"/>
      <c r="P21" s="4">
        <v>4455.2593400000005</v>
      </c>
      <c r="Q21" s="4"/>
      <c r="R21" s="4">
        <v>14769.725609999996</v>
      </c>
      <c r="S21" s="4">
        <v>6243.0116100000005</v>
      </c>
      <c r="T21" s="4"/>
      <c r="U21" s="4">
        <v>119.17220311642139</v>
      </c>
      <c r="V21" s="4">
        <v>1.207792069096896</v>
      </c>
      <c r="W21" s="4">
        <v>81.512398705282649</v>
      </c>
      <c r="X21" s="4">
        <v>846.85060610920016</v>
      </c>
      <c r="Y21" s="4">
        <v>420.59404730846433</v>
      </c>
      <c r="Z21" s="4">
        <v>2.7465836652448474</v>
      </c>
      <c r="AA21" s="4">
        <v>14.671938137056797</v>
      </c>
      <c r="AB21" s="4">
        <v>19873.406399186148</v>
      </c>
      <c r="AC21" s="4"/>
      <c r="AD21" s="4">
        <v>5465.6961899999988</v>
      </c>
      <c r="AE21" s="4">
        <v>4556.5224099999996</v>
      </c>
      <c r="AF21" s="4"/>
      <c r="AG21" s="4">
        <v>4455.2593400000005</v>
      </c>
      <c r="AH21" s="4"/>
      <c r="AI21" s="4">
        <v>5618.7104499999996</v>
      </c>
      <c r="AJ21" s="4">
        <v>10837.504369999997</v>
      </c>
      <c r="AK21" s="7">
        <f t="shared" ref="AK21:AK26" si="21">ABS(C21)+ABS(D21)+ABS(I21)+ABS(J21)+ABS(P21)+ABS(Q21)</f>
        <v>4969.0091081057026</v>
      </c>
      <c r="AL21" s="7">
        <f t="shared" ref="AL21:AL26" si="22">ABS(U21)+ABS(V21)+ABS(Y21)+ABS(Z21)+ABS(AE21)+ABS(AF21)</f>
        <v>5100.2430361592269</v>
      </c>
      <c r="AM21" s="8">
        <f t="shared" ref="AM21:AM26" si="23">AK21-AL21</f>
        <v>-131.23392805352432</v>
      </c>
      <c r="AN21" s="8">
        <f t="shared" ref="AN21:AN26" si="24">(ABS(U21)+ABS(V21)+ABS(W21)+ABS(X21))-(ABS(C21)+ABS(D21)+ABS(E21)+ABS(F21)+ABS(G21)+ABS(H21))</f>
        <v>563.48268455995048</v>
      </c>
      <c r="AO21" s="7">
        <f t="shared" ref="AO21:AO26" si="25">ABS(AC21)+ABS(AD21)+AM21+AN21</f>
        <v>5897.9449465064245</v>
      </c>
      <c r="AP21" s="9">
        <f t="shared" ref="AP21:AP26" si="26">AN21/AO21</f>
        <v>9.5538817277994861E-2</v>
      </c>
      <c r="AQ21" s="9">
        <f t="shared" ref="AQ21:AQ26" si="27">ABS(AP21)</f>
        <v>9.5538817277994861E-2</v>
      </c>
    </row>
    <row r="22" spans="1:43" x14ac:dyDescent="0.35">
      <c r="A22" s="1" t="s">
        <v>29</v>
      </c>
      <c r="B22" s="1">
        <v>2019</v>
      </c>
      <c r="C22" s="1">
        <v>0</v>
      </c>
      <c r="D22" s="4">
        <v>5.7172317960716153E-2</v>
      </c>
      <c r="E22" s="4">
        <v>44.403555640302471</v>
      </c>
      <c r="F22" s="4">
        <v>1.6492775572381195</v>
      </c>
      <c r="G22" s="4">
        <v>49.62905692928905</v>
      </c>
      <c r="H22" s="4">
        <v>321.91957002095415</v>
      </c>
      <c r="I22" s="4">
        <v>774.27782249902623</v>
      </c>
      <c r="J22" s="4">
        <v>5.4016412131378075</v>
      </c>
      <c r="K22" s="4">
        <v>27.367837944815772</v>
      </c>
      <c r="L22" s="4">
        <v>0</v>
      </c>
      <c r="M22" s="4">
        <v>0</v>
      </c>
      <c r="N22" s="4">
        <v>37296.254141763042</v>
      </c>
      <c r="O22" s="4"/>
      <c r="P22" s="4">
        <v>11626.40855</v>
      </c>
      <c r="Q22" s="4"/>
      <c r="R22" s="4">
        <v>26737.733330000003</v>
      </c>
      <c r="S22" s="4">
        <v>8065.8168300000016</v>
      </c>
      <c r="T22" s="4"/>
      <c r="U22" s="4">
        <v>121.62333700458287</v>
      </c>
      <c r="V22" s="4">
        <v>1.3106798395342851</v>
      </c>
      <c r="W22" s="4">
        <v>88.080448698293338</v>
      </c>
      <c r="X22" s="4">
        <v>657.7515625143908</v>
      </c>
      <c r="Y22" s="4">
        <v>460.5692995735003</v>
      </c>
      <c r="Z22" s="4">
        <v>2.9380999420896305</v>
      </c>
      <c r="AA22" s="4">
        <v>15.838697737168591</v>
      </c>
      <c r="AB22" s="4">
        <v>21801.235132853082</v>
      </c>
      <c r="AC22" s="4"/>
      <c r="AD22" s="4">
        <v>15454.113909999998</v>
      </c>
      <c r="AE22" s="4">
        <v>11112.390520000001</v>
      </c>
      <c r="AF22" s="4"/>
      <c r="AG22" s="4">
        <v>11626.40855</v>
      </c>
      <c r="AH22" s="4"/>
      <c r="AI22" s="4">
        <v>7259.2351600000002</v>
      </c>
      <c r="AJ22" s="4">
        <v>16431.924510000001</v>
      </c>
      <c r="AK22" s="7">
        <f t="shared" si="21"/>
        <v>12406.145186030124</v>
      </c>
      <c r="AL22" s="7">
        <f t="shared" si="22"/>
        <v>11698.831936359707</v>
      </c>
      <c r="AM22" s="8">
        <f t="shared" si="23"/>
        <v>707.31324967041655</v>
      </c>
      <c r="AN22" s="8">
        <f t="shared" si="24"/>
        <v>451.10739559105684</v>
      </c>
      <c r="AO22" s="7">
        <f t="shared" si="25"/>
        <v>16612.534555261471</v>
      </c>
      <c r="AP22" s="9">
        <f t="shared" si="26"/>
        <v>2.7154640015372218E-2</v>
      </c>
      <c r="AQ22" s="9">
        <f t="shared" si="27"/>
        <v>2.7154640015372218E-2</v>
      </c>
    </row>
    <row r="23" spans="1:43" x14ac:dyDescent="0.35">
      <c r="A23" s="1" t="s">
        <v>30</v>
      </c>
      <c r="B23" s="1">
        <v>2018</v>
      </c>
      <c r="C23" s="1">
        <v>0</v>
      </c>
      <c r="D23" s="4"/>
      <c r="E23" s="4">
        <v>564.52594309107292</v>
      </c>
      <c r="F23" s="4">
        <v>4.703517888144737</v>
      </c>
      <c r="G23" s="4">
        <v>258.88097725255676</v>
      </c>
      <c r="H23" s="4">
        <v>274.05423405134349</v>
      </c>
      <c r="I23" s="4">
        <v>701.98706939869942</v>
      </c>
      <c r="J23" s="4">
        <v>0</v>
      </c>
      <c r="K23" s="4">
        <v>25.025001927804869</v>
      </c>
      <c r="L23" s="4">
        <v>3478.619563200019</v>
      </c>
      <c r="M23" s="4">
        <v>0</v>
      </c>
      <c r="N23" s="4">
        <v>17769.17709776164</v>
      </c>
      <c r="O23" s="4">
        <v>8135.0307700991998</v>
      </c>
      <c r="P23" s="4">
        <v>4850.9093400000002</v>
      </c>
      <c r="Q23" s="4"/>
      <c r="R23" s="4">
        <v>29305.96715</v>
      </c>
      <c r="S23" s="4">
        <v>5876.9458199999999</v>
      </c>
      <c r="T23" s="4"/>
      <c r="U23" s="4">
        <v>11.08248860391898</v>
      </c>
      <c r="V23" s="4"/>
      <c r="W23" s="4">
        <v>1343.1693526349272</v>
      </c>
      <c r="X23" s="4">
        <v>42.452481623086861</v>
      </c>
      <c r="Y23" s="4">
        <v>952.96423360607321</v>
      </c>
      <c r="Z23" s="4"/>
      <c r="AA23" s="4">
        <v>24.367557240839282</v>
      </c>
      <c r="AB23" s="4">
        <v>16255.358789834181</v>
      </c>
      <c r="AC23" s="4">
        <v>311.06514014157938</v>
      </c>
      <c r="AD23" s="4">
        <v>9857.2646656840097</v>
      </c>
      <c r="AE23" s="4">
        <v>18527.884190000001</v>
      </c>
      <c r="AF23" s="4"/>
      <c r="AG23" s="4">
        <v>4850.9093400000002</v>
      </c>
      <c r="AH23" s="4"/>
      <c r="AI23" s="4">
        <v>5289.2512299999999</v>
      </c>
      <c r="AJ23" s="4">
        <v>11365.77752</v>
      </c>
      <c r="AK23" s="7">
        <f t="shared" si="21"/>
        <v>5552.8964093986997</v>
      </c>
      <c r="AL23" s="7">
        <f t="shared" si="22"/>
        <v>19491.930912209991</v>
      </c>
      <c r="AM23" s="8">
        <f t="shared" si="23"/>
        <v>-13939.034502811292</v>
      </c>
      <c r="AN23" s="8">
        <f t="shared" si="24"/>
        <v>294.53965057881533</v>
      </c>
      <c r="AO23" s="7">
        <f t="shared" si="25"/>
        <v>-3476.1650464068866</v>
      </c>
      <c r="AP23" s="9">
        <f t="shared" si="26"/>
        <v>-8.4731204257192605E-2</v>
      </c>
      <c r="AQ23" s="9">
        <f t="shared" si="27"/>
        <v>8.4731204257192605E-2</v>
      </c>
    </row>
    <row r="24" spans="1:43" x14ac:dyDescent="0.35">
      <c r="A24" s="1" t="s">
        <v>30</v>
      </c>
      <c r="B24" s="1">
        <v>2019</v>
      </c>
      <c r="C24" s="1">
        <v>0</v>
      </c>
      <c r="D24" s="4"/>
      <c r="E24" s="4">
        <v>336.70429240215765</v>
      </c>
      <c r="F24" s="4">
        <v>2.9949053367258691</v>
      </c>
      <c r="G24" s="4">
        <v>180.13405842496076</v>
      </c>
      <c r="H24" s="4">
        <v>161.78293066139523</v>
      </c>
      <c r="I24" s="4">
        <v>1060.3877580956955</v>
      </c>
      <c r="J24" s="4">
        <v>0</v>
      </c>
      <c r="K24" s="4">
        <v>38.48170503024393</v>
      </c>
      <c r="L24" s="4">
        <v>2145.8319084515815</v>
      </c>
      <c r="M24" s="4">
        <v>0</v>
      </c>
      <c r="N24" s="4">
        <v>27039.298628422483</v>
      </c>
      <c r="O24" s="4">
        <v>7713.0000000000009</v>
      </c>
      <c r="P24" s="4">
        <v>6559.7679200000002</v>
      </c>
      <c r="Q24" s="4"/>
      <c r="R24" s="4">
        <v>31745.577959999995</v>
      </c>
      <c r="S24" s="4">
        <v>7385.9794499999989</v>
      </c>
      <c r="T24" s="4"/>
      <c r="U24" s="4">
        <v>12.311701338877235</v>
      </c>
      <c r="V24" s="4"/>
      <c r="W24" s="4">
        <v>747.58503557678341</v>
      </c>
      <c r="X24" s="4">
        <v>224.83028998611184</v>
      </c>
      <c r="Y24" s="4">
        <v>926.31358122734264</v>
      </c>
      <c r="Z24" s="4"/>
      <c r="AA24" s="4">
        <v>24.328307436688572</v>
      </c>
      <c r="AB24" s="4">
        <v>16225.358111335971</v>
      </c>
      <c r="AC24" s="4">
        <v>350</v>
      </c>
      <c r="AD24" s="4">
        <v>18372</v>
      </c>
      <c r="AE24" s="4">
        <v>20128.368869999998</v>
      </c>
      <c r="AF24" s="4"/>
      <c r="AG24" s="4">
        <v>6559.7679200000002</v>
      </c>
      <c r="AH24" s="4"/>
      <c r="AI24" s="4">
        <v>6647.3815100000002</v>
      </c>
      <c r="AJ24" s="4">
        <v>12355.80704</v>
      </c>
      <c r="AK24" s="7">
        <f t="shared" si="21"/>
        <v>7620.1556780956962</v>
      </c>
      <c r="AL24" s="7">
        <f t="shared" si="22"/>
        <v>21066.994152566218</v>
      </c>
      <c r="AM24" s="8">
        <f t="shared" si="23"/>
        <v>-13446.838474470522</v>
      </c>
      <c r="AN24" s="8">
        <f t="shared" si="24"/>
        <v>303.11084007653301</v>
      </c>
      <c r="AO24" s="7">
        <f t="shared" si="25"/>
        <v>5578.2723656060116</v>
      </c>
      <c r="AP24" s="9">
        <f t="shared" si="26"/>
        <v>5.4337762699689138E-2</v>
      </c>
      <c r="AQ24" s="9">
        <f t="shared" si="27"/>
        <v>5.4337762699689138E-2</v>
      </c>
    </row>
    <row r="25" spans="1:43" x14ac:dyDescent="0.35">
      <c r="A25" s="1" t="s">
        <v>31</v>
      </c>
      <c r="B25" s="1">
        <v>2018</v>
      </c>
      <c r="C25" s="1">
        <v>0</v>
      </c>
      <c r="D25" s="4">
        <v>2.5954518314235279E-2</v>
      </c>
      <c r="E25" s="4">
        <v>314.85943115409111</v>
      </c>
      <c r="F25" s="4">
        <v>1.6969231745240521</v>
      </c>
      <c r="G25" s="4">
        <v>383.17212526180356</v>
      </c>
      <c r="H25" s="4">
        <v>12168.150018270357</v>
      </c>
      <c r="I25" s="4">
        <v>2822.1275271661652</v>
      </c>
      <c r="J25" s="4">
        <v>364.84435469066227</v>
      </c>
      <c r="K25" s="4">
        <v>1260.6881573665721</v>
      </c>
      <c r="L25" s="4">
        <v>845.02617726942503</v>
      </c>
      <c r="M25" s="4">
        <v>0</v>
      </c>
      <c r="N25" s="4">
        <v>443093.59597454837</v>
      </c>
      <c r="O25" s="4">
        <v>0</v>
      </c>
      <c r="P25" s="4">
        <v>351154.48658000003</v>
      </c>
      <c r="Q25" s="4"/>
      <c r="R25" s="4">
        <v>470311.12673000008</v>
      </c>
      <c r="S25" s="4">
        <v>45117.041350000007</v>
      </c>
      <c r="T25" s="4"/>
      <c r="U25" s="4">
        <v>10235.704868789244</v>
      </c>
      <c r="V25" s="4">
        <v>45.637497133248239</v>
      </c>
      <c r="W25" s="4">
        <v>12628.986592783669</v>
      </c>
      <c r="X25" s="4">
        <v>5316.7227079604527</v>
      </c>
      <c r="Y25" s="4">
        <v>1697.2684703495236</v>
      </c>
      <c r="Z25" s="4">
        <v>263.51400982016168</v>
      </c>
      <c r="AA25" s="4">
        <v>719.72534678039699</v>
      </c>
      <c r="AB25" s="4">
        <v>247964.17072827517</v>
      </c>
      <c r="AC25" s="4">
        <v>130821.88116</v>
      </c>
      <c r="AD25" s="4">
        <v>82771.677259999997</v>
      </c>
      <c r="AE25" s="4">
        <v>349429.97636000003</v>
      </c>
      <c r="AF25" s="4"/>
      <c r="AG25" s="4">
        <v>351154.48658000003</v>
      </c>
      <c r="AH25" s="4"/>
      <c r="AI25" s="4">
        <v>40605.337189999998</v>
      </c>
      <c r="AJ25" s="4">
        <v>125392.85449</v>
      </c>
      <c r="AK25" s="7">
        <f t="shared" si="21"/>
        <v>354341.48441637517</v>
      </c>
      <c r="AL25" s="7">
        <f t="shared" si="22"/>
        <v>361672.10120609222</v>
      </c>
      <c r="AM25" s="8">
        <f t="shared" si="23"/>
        <v>-7330.6167897170526</v>
      </c>
      <c r="AN25" s="8">
        <f t="shared" si="24"/>
        <v>15359.147214287523</v>
      </c>
      <c r="AO25" s="7">
        <f t="shared" si="25"/>
        <v>221622.08884457048</v>
      </c>
      <c r="AP25" s="9">
        <f t="shared" si="26"/>
        <v>6.9303323032296235E-2</v>
      </c>
      <c r="AQ25" s="9">
        <f t="shared" si="27"/>
        <v>6.9303323032296235E-2</v>
      </c>
    </row>
    <row r="26" spans="1:43" x14ac:dyDescent="0.35">
      <c r="A26" s="1" t="s">
        <v>31</v>
      </c>
      <c r="B26" s="1">
        <v>2019</v>
      </c>
      <c r="C26" s="1">
        <v>0</v>
      </c>
      <c r="D26" s="4">
        <v>2.5888549346230711E-2</v>
      </c>
      <c r="E26" s="4">
        <v>261.77408644988634</v>
      </c>
      <c r="F26" s="4">
        <v>1.6925913646631698</v>
      </c>
      <c r="G26" s="4">
        <v>429.9292015188451</v>
      </c>
      <c r="H26" s="4">
        <v>11424.074240683954</v>
      </c>
      <c r="I26" s="4">
        <v>2040.42506026057</v>
      </c>
      <c r="J26" s="4">
        <v>125.27939084166385</v>
      </c>
      <c r="K26" s="4">
        <v>995.52626869396329</v>
      </c>
      <c r="L26" s="4">
        <v>240.15746063041104</v>
      </c>
      <c r="M26" s="4">
        <v>0</v>
      </c>
      <c r="N26" s="4">
        <v>343199.04203889502</v>
      </c>
      <c r="O26" s="4">
        <v>0</v>
      </c>
      <c r="P26" s="4">
        <v>340714.64650000003</v>
      </c>
      <c r="Q26" s="4"/>
      <c r="R26" s="4">
        <v>435076.46841999993</v>
      </c>
      <c r="S26" s="4">
        <v>30836.73906</v>
      </c>
      <c r="T26" s="4"/>
      <c r="U26" s="4">
        <v>9855.3865866575852</v>
      </c>
      <c r="V26" s="4">
        <v>45.817542058464284</v>
      </c>
      <c r="W26" s="4">
        <v>12065.704524475312</v>
      </c>
      <c r="X26" s="4">
        <v>5299.6913931527506</v>
      </c>
      <c r="Y26" s="4">
        <v>1533.1207073328526</v>
      </c>
      <c r="Z26" s="4">
        <v>216.18635646131941</v>
      </c>
      <c r="AA26" s="4">
        <v>666.6762068533003</v>
      </c>
      <c r="AB26" s="4">
        <v>225371.29749168752</v>
      </c>
      <c r="AC26" s="4">
        <v>119977.79498000001</v>
      </c>
      <c r="AD26" s="4">
        <v>56258.975170000005</v>
      </c>
      <c r="AE26" s="4">
        <v>344096.69798</v>
      </c>
      <c r="AF26" s="4"/>
      <c r="AG26" s="4">
        <v>340714.64650000003</v>
      </c>
      <c r="AH26" s="4"/>
      <c r="AI26" s="4">
        <v>27753.065159999998</v>
      </c>
      <c r="AJ26" s="4">
        <v>94063.444329999998</v>
      </c>
      <c r="AK26" s="7">
        <f t="shared" si="21"/>
        <v>342880.37683965161</v>
      </c>
      <c r="AL26" s="7">
        <f t="shared" si="22"/>
        <v>355747.20917251019</v>
      </c>
      <c r="AM26" s="8">
        <f t="shared" si="23"/>
        <v>-12866.832332858583</v>
      </c>
      <c r="AN26" s="8">
        <f t="shared" si="24"/>
        <v>15149.104037777421</v>
      </c>
      <c r="AO26" s="7">
        <f t="shared" si="25"/>
        <v>178519.04185491885</v>
      </c>
      <c r="AP26" s="9">
        <f t="shared" si="26"/>
        <v>8.485987758151306E-2</v>
      </c>
      <c r="AQ26" s="9">
        <f t="shared" si="27"/>
        <v>8.485987758151306E-2</v>
      </c>
    </row>
    <row r="27" spans="1:43" x14ac:dyDescent="0.35">
      <c r="A27" s="1" t="s">
        <v>32</v>
      </c>
      <c r="B27" s="1">
        <v>2018</v>
      </c>
      <c r="C27" s="1">
        <v>0</v>
      </c>
      <c r="D27" s="4">
        <v>0.89407475776992118</v>
      </c>
      <c r="E27" s="4">
        <v>2796.2043960789888</v>
      </c>
      <c r="F27" s="4">
        <v>8.0621840533606761</v>
      </c>
      <c r="G27" s="4">
        <v>512.67433038315176</v>
      </c>
      <c r="H27" s="4">
        <v>1716.0758949994583</v>
      </c>
      <c r="I27" s="4">
        <v>12598.847139152778</v>
      </c>
      <c r="J27" s="4">
        <v>382.14427560169776</v>
      </c>
      <c r="K27" s="4">
        <v>266.23769059940986</v>
      </c>
      <c r="L27" s="4">
        <v>41762.50706434116</v>
      </c>
      <c r="M27" s="4">
        <v>0</v>
      </c>
      <c r="N27" s="4">
        <v>128608.26383030499</v>
      </c>
      <c r="O27" s="4">
        <v>4090.9999999999995</v>
      </c>
      <c r="P27" s="4">
        <v>251178.56719999999</v>
      </c>
      <c r="Q27" s="4"/>
      <c r="R27" s="4">
        <v>356363.16144</v>
      </c>
      <c r="S27" s="4">
        <v>46361.392090000001</v>
      </c>
      <c r="T27" s="4"/>
      <c r="U27" s="4">
        <v>288.90162563671151</v>
      </c>
      <c r="V27" s="4">
        <v>48.589511554466611</v>
      </c>
      <c r="W27" s="4">
        <v>3298.7782181816428</v>
      </c>
      <c r="X27" s="4">
        <v>3103.4031777430382</v>
      </c>
      <c r="Y27" s="4">
        <v>9515.1621147982278</v>
      </c>
      <c r="Z27" s="4">
        <v>243.53119419033123</v>
      </c>
      <c r="AA27" s="4">
        <v>180.43526893348425</v>
      </c>
      <c r="AB27" s="4">
        <v>82649.871422077966</v>
      </c>
      <c r="AC27" s="4">
        <v>33940</v>
      </c>
      <c r="AD27" s="4">
        <v>73859</v>
      </c>
      <c r="AE27" s="4">
        <v>253853.00060000003</v>
      </c>
      <c r="AF27" s="4">
        <v>6078.09512</v>
      </c>
      <c r="AG27" s="4">
        <v>246630.20353999996</v>
      </c>
      <c r="AH27" s="4"/>
      <c r="AI27" s="4">
        <v>41725.252889999996</v>
      </c>
      <c r="AJ27" s="4">
        <v>105616.56859000001</v>
      </c>
      <c r="AK27" s="7">
        <f t="shared" ref="AK27:AK34" si="28">ABS(C27)+ABS(D27)+ABS(I27)+ABS(J27)+ABS(P27)+ABS(Q27)</f>
        <v>264160.45268951223</v>
      </c>
      <c r="AL27" s="7">
        <f t="shared" ref="AL27:AL34" si="29">ABS(U27)+ABS(V27)+ABS(Y27)+ABS(Z27)+ABS(AE27)+ABS(AF27)</f>
        <v>270027.28016617976</v>
      </c>
      <c r="AM27" s="8">
        <f t="shared" ref="AM27:AM34" si="30">AK27-AL27</f>
        <v>-5866.8274766675313</v>
      </c>
      <c r="AN27" s="8">
        <f t="shared" ref="AN27:AN34" si="31">(ABS(U27)+ABS(V27)+ABS(W27)+ABS(X27))-(ABS(C27)+ABS(D27)+ABS(E27)+ABS(F27)+ABS(G27)+ABS(H27))</f>
        <v>1705.7616528431299</v>
      </c>
      <c r="AO27" s="7">
        <f t="shared" ref="AO27:AO34" si="32">ABS(AC27)+ABS(AD27)+AM27+AN27</f>
        <v>103637.93417617559</v>
      </c>
      <c r="AP27" s="9">
        <f t="shared" ref="AP27:AP34" si="33">AN27/AO27</f>
        <v>1.645885424485094E-2</v>
      </c>
      <c r="AQ27" s="9">
        <f t="shared" ref="AQ27:AQ34" si="34">ABS(AP27)</f>
        <v>1.645885424485094E-2</v>
      </c>
    </row>
    <row r="28" spans="1:43" x14ac:dyDescent="0.35">
      <c r="A28" s="1" t="s">
        <v>32</v>
      </c>
      <c r="B28" s="1">
        <v>2019</v>
      </c>
      <c r="C28" s="1">
        <v>0</v>
      </c>
      <c r="D28" s="4">
        <v>0.8702376690732182</v>
      </c>
      <c r="E28" s="4">
        <v>2901.2708269063114</v>
      </c>
      <c r="F28" s="4">
        <v>7.8477289825102625</v>
      </c>
      <c r="G28" s="4">
        <v>487.85588812547206</v>
      </c>
      <c r="H28" s="4">
        <v>1674.5560897312153</v>
      </c>
      <c r="I28" s="4">
        <v>15714.243348486838</v>
      </c>
      <c r="J28" s="4">
        <v>435.5323517335637</v>
      </c>
      <c r="K28" s="4">
        <v>317.84326245532407</v>
      </c>
      <c r="L28" s="4">
        <v>69121.476918419881</v>
      </c>
      <c r="M28" s="4">
        <v>0</v>
      </c>
      <c r="N28" s="4">
        <v>153909.90411890438</v>
      </c>
      <c r="O28" s="4">
        <v>3886.0000000000005</v>
      </c>
      <c r="P28" s="4">
        <v>247745.54856000002</v>
      </c>
      <c r="Q28" s="4"/>
      <c r="R28" s="4">
        <v>336693.55668999994</v>
      </c>
      <c r="S28" s="4">
        <v>48881.406819999997</v>
      </c>
      <c r="T28" s="4"/>
      <c r="U28" s="4">
        <v>275.37952172265489</v>
      </c>
      <c r="V28" s="4">
        <v>46.315282353299118</v>
      </c>
      <c r="W28" s="4">
        <v>3367.1841031632666</v>
      </c>
      <c r="X28" s="4">
        <v>3121.5641011300772</v>
      </c>
      <c r="Y28" s="4">
        <v>13430.359171262497</v>
      </c>
      <c r="Z28" s="4">
        <v>335.45801780402326</v>
      </c>
      <c r="AA28" s="4">
        <v>251.2955678270871</v>
      </c>
      <c r="AB28" s="4">
        <v>114582.88724310638</v>
      </c>
      <c r="AC28" s="4">
        <v>27508</v>
      </c>
      <c r="AD28" s="4">
        <v>81417.999999999985</v>
      </c>
      <c r="AE28" s="4">
        <v>249268.29210000002</v>
      </c>
      <c r="AF28" s="4">
        <v>4806.2756499999996</v>
      </c>
      <c r="AG28" s="4">
        <v>244148.91354000001</v>
      </c>
      <c r="AH28" s="4"/>
      <c r="AI28" s="4">
        <v>43993.26614</v>
      </c>
      <c r="AJ28" s="4">
        <v>91103.764660000001</v>
      </c>
      <c r="AK28" s="7">
        <f t="shared" si="28"/>
        <v>263896.19449788949</v>
      </c>
      <c r="AL28" s="7">
        <f t="shared" si="29"/>
        <v>268162.07974314253</v>
      </c>
      <c r="AM28" s="8">
        <f t="shared" si="30"/>
        <v>-4265.8852452530409</v>
      </c>
      <c r="AN28" s="8">
        <f t="shared" si="31"/>
        <v>1738.042236954715</v>
      </c>
      <c r="AO28" s="7">
        <f t="shared" si="32"/>
        <v>106398.15699170166</v>
      </c>
      <c r="AP28" s="9">
        <f t="shared" si="33"/>
        <v>1.6335266381449356E-2</v>
      </c>
      <c r="AQ28" s="9">
        <f t="shared" si="34"/>
        <v>1.6335266381449356E-2</v>
      </c>
    </row>
    <row r="29" spans="1:43" x14ac:dyDescent="0.35">
      <c r="A29" s="1" t="s">
        <v>33</v>
      </c>
      <c r="B29" s="1">
        <v>2018</v>
      </c>
      <c r="C29" s="1">
        <v>0</v>
      </c>
      <c r="D29" s="4">
        <v>6.2050730676813926</v>
      </c>
      <c r="E29" s="4">
        <v>3274.5170185859201</v>
      </c>
      <c r="F29" s="4">
        <v>64.786651225165144</v>
      </c>
      <c r="G29" s="4">
        <v>5408.5000432748957</v>
      </c>
      <c r="H29" s="4">
        <v>5443.2604891530445</v>
      </c>
      <c r="I29" s="4">
        <v>2374.0918864115574</v>
      </c>
      <c r="J29" s="4">
        <v>464.71076778548087</v>
      </c>
      <c r="K29" s="4">
        <v>1402.638519717372</v>
      </c>
      <c r="L29" s="4">
        <v>6222.1108831141391</v>
      </c>
      <c r="M29" s="4">
        <v>0</v>
      </c>
      <c r="N29" s="4">
        <v>529739.62794297154</v>
      </c>
      <c r="O29" s="4">
        <v>12974.250000000002</v>
      </c>
      <c r="P29" s="4">
        <v>760452.15753999981</v>
      </c>
      <c r="Q29" s="4"/>
      <c r="R29" s="4">
        <v>976910.17495000013</v>
      </c>
      <c r="S29" s="4">
        <v>76613.298420000006</v>
      </c>
      <c r="T29" s="4"/>
      <c r="U29" s="4">
        <v>4667.4473657586132</v>
      </c>
      <c r="V29" s="4">
        <v>758.26340336112798</v>
      </c>
      <c r="W29" s="4">
        <v>13972.44247644915</v>
      </c>
      <c r="X29" s="4">
        <v>1851.0659537261399</v>
      </c>
      <c r="Y29" s="4">
        <v>1344.636634303808</v>
      </c>
      <c r="Z29" s="4">
        <v>275.92652581032672</v>
      </c>
      <c r="AA29" s="4">
        <v>778.14730387121074</v>
      </c>
      <c r="AB29" s="4">
        <v>298926.27953601466</v>
      </c>
      <c r="AC29" s="4">
        <v>15961.320000000002</v>
      </c>
      <c r="AD29" s="4">
        <v>221242</v>
      </c>
      <c r="AE29" s="4">
        <v>742073.58391999989</v>
      </c>
      <c r="AF29" s="4"/>
      <c r="AG29" s="4">
        <v>760452.15753999981</v>
      </c>
      <c r="AH29" s="4"/>
      <c r="AI29" s="4">
        <v>68951.968599999993</v>
      </c>
      <c r="AJ29" s="4">
        <v>242497.92089000001</v>
      </c>
      <c r="AK29" s="7">
        <f t="shared" si="28"/>
        <v>763297.16526726459</v>
      </c>
      <c r="AL29" s="7">
        <f t="shared" si="29"/>
        <v>749119.85784923378</v>
      </c>
      <c r="AM29" s="8">
        <f t="shared" si="30"/>
        <v>14177.307418030803</v>
      </c>
      <c r="AN29" s="8">
        <f t="shared" si="31"/>
        <v>7051.9499239883244</v>
      </c>
      <c r="AO29" s="7">
        <f t="shared" si="32"/>
        <v>258432.57734201913</v>
      </c>
      <c r="AP29" s="9">
        <f t="shared" si="33"/>
        <v>2.72873876680629E-2</v>
      </c>
      <c r="AQ29" s="9">
        <f t="shared" si="34"/>
        <v>2.72873876680629E-2</v>
      </c>
    </row>
    <row r="30" spans="1:43" x14ac:dyDescent="0.35">
      <c r="A30" s="1" t="s">
        <v>33</v>
      </c>
      <c r="B30" s="1">
        <v>2019</v>
      </c>
      <c r="C30" s="1">
        <v>0</v>
      </c>
      <c r="D30" s="4">
        <v>6.5617256770045334</v>
      </c>
      <c r="E30" s="4">
        <v>3490.0568016274269</v>
      </c>
      <c r="F30" s="4">
        <v>68.51063425107202</v>
      </c>
      <c r="G30" s="4">
        <v>6376.6526270220811</v>
      </c>
      <c r="H30" s="4">
        <v>5774.7378655683524</v>
      </c>
      <c r="I30" s="4">
        <v>2086.9859262139639</v>
      </c>
      <c r="J30" s="4">
        <v>471.82646251258154</v>
      </c>
      <c r="K30" s="4">
        <v>1348.4710826656062</v>
      </c>
      <c r="L30" s="4">
        <v>3748.7345807564761</v>
      </c>
      <c r="M30" s="4">
        <v>0</v>
      </c>
      <c r="N30" s="4">
        <v>518937.88194785145</v>
      </c>
      <c r="O30" s="4">
        <v>12090.93</v>
      </c>
      <c r="P30" s="4">
        <v>828017.34250999999</v>
      </c>
      <c r="Q30" s="4"/>
      <c r="R30" s="4">
        <v>1128070.29</v>
      </c>
      <c r="S30" s="4">
        <v>71104.232809999987</v>
      </c>
      <c r="T30" s="4"/>
      <c r="U30" s="4">
        <v>6098.2377253211662</v>
      </c>
      <c r="V30" s="4">
        <v>823.66044957357269</v>
      </c>
      <c r="W30" s="4">
        <v>13666.489800185222</v>
      </c>
      <c r="X30" s="4">
        <v>2187.8345479710988</v>
      </c>
      <c r="Y30" s="4">
        <v>1244.8748819616058</v>
      </c>
      <c r="Z30" s="4">
        <v>280.70987453358509</v>
      </c>
      <c r="AA30" s="4">
        <v>769.5801711586771</v>
      </c>
      <c r="AB30" s="4">
        <v>296941.80507234606</v>
      </c>
      <c r="AC30" s="4">
        <v>13047.009999999998</v>
      </c>
      <c r="AD30" s="4">
        <v>164310.26999999999</v>
      </c>
      <c r="AE30" s="4">
        <v>930550.64100000006</v>
      </c>
      <c r="AF30" s="4"/>
      <c r="AG30" s="4">
        <v>828017.34250999999</v>
      </c>
      <c r="AH30" s="4"/>
      <c r="AI30" s="4">
        <v>63993.809520000003</v>
      </c>
      <c r="AJ30" s="4">
        <v>204630.07226000002</v>
      </c>
      <c r="AK30" s="7">
        <f t="shared" si="28"/>
        <v>830582.71662440349</v>
      </c>
      <c r="AL30" s="7">
        <f t="shared" si="29"/>
        <v>938998.12393139</v>
      </c>
      <c r="AM30" s="8">
        <f t="shared" si="30"/>
        <v>-108415.40730698651</v>
      </c>
      <c r="AN30" s="8">
        <f t="shared" si="31"/>
        <v>7059.7028689051222</v>
      </c>
      <c r="AO30" s="7">
        <f t="shared" si="32"/>
        <v>76001.575561918609</v>
      </c>
      <c r="AP30" s="9">
        <f t="shared" si="33"/>
        <v>9.2888901535384233E-2</v>
      </c>
      <c r="AQ30" s="9">
        <f t="shared" si="34"/>
        <v>9.2888901535384233E-2</v>
      </c>
    </row>
    <row r="31" spans="1:43" x14ac:dyDescent="0.35">
      <c r="A31" s="1" t="s">
        <v>34</v>
      </c>
      <c r="B31" s="1">
        <v>2018</v>
      </c>
      <c r="C31" s="1">
        <v>0</v>
      </c>
      <c r="D31" s="4">
        <v>0.49398542504703036</v>
      </c>
      <c r="E31" s="4">
        <v>958.47352308244876</v>
      </c>
      <c r="F31" s="4">
        <v>8.1116502462955395</v>
      </c>
      <c r="G31" s="4">
        <v>5489.1489465175</v>
      </c>
      <c r="H31" s="4">
        <v>637.6718073094803</v>
      </c>
      <c r="I31" s="4">
        <v>659.88252</v>
      </c>
      <c r="J31" s="4">
        <v>33.330000000000005</v>
      </c>
      <c r="K31" s="4">
        <v>289.30499000000003</v>
      </c>
      <c r="L31" s="4">
        <v>28.195859999999996</v>
      </c>
      <c r="M31" s="4">
        <v>0</v>
      </c>
      <c r="N31" s="4">
        <v>87795.70938</v>
      </c>
      <c r="O31" s="4">
        <v>17998.168091699801</v>
      </c>
      <c r="P31" s="4">
        <v>31333.067609999991</v>
      </c>
      <c r="Q31" s="4"/>
      <c r="R31" s="4">
        <v>68855.894590000011</v>
      </c>
      <c r="S31" s="4">
        <v>16182.493060000003</v>
      </c>
      <c r="T31" s="4"/>
      <c r="U31" s="4">
        <v>1700.3558438515824</v>
      </c>
      <c r="V31" s="4">
        <v>36.280741595218885</v>
      </c>
      <c r="W31" s="4">
        <v>4124.9509132117382</v>
      </c>
      <c r="X31" s="4">
        <v>7818.2088462725105</v>
      </c>
      <c r="Y31" s="4">
        <v>494.95106625792602</v>
      </c>
      <c r="Z31" s="4">
        <v>21.84627508234335</v>
      </c>
      <c r="AA31" s="4">
        <v>194.17914677219761</v>
      </c>
      <c r="AB31" s="4">
        <v>58834.25351536338</v>
      </c>
      <c r="AC31" s="4">
        <v>2507.9836025765389</v>
      </c>
      <c r="AD31" s="4">
        <v>72940.958480000001</v>
      </c>
      <c r="AE31" s="4">
        <v>36261.52693</v>
      </c>
      <c r="AF31" s="4"/>
      <c r="AG31" s="4">
        <v>31333.067609999991</v>
      </c>
      <c r="AH31" s="4"/>
      <c r="AI31" s="4">
        <v>14564.243739999998</v>
      </c>
      <c r="AJ31" s="4">
        <v>34212.616959999999</v>
      </c>
      <c r="AK31" s="7">
        <f t="shared" si="28"/>
        <v>32026.77411542504</v>
      </c>
      <c r="AL31" s="7">
        <f t="shared" si="29"/>
        <v>38514.960856787067</v>
      </c>
      <c r="AM31" s="8">
        <f t="shared" si="30"/>
        <v>-6488.1867413620275</v>
      </c>
      <c r="AN31" s="8">
        <f t="shared" si="31"/>
        <v>6585.8964323502787</v>
      </c>
      <c r="AO31" s="7">
        <f t="shared" si="32"/>
        <v>75546.651773564779</v>
      </c>
      <c r="AP31" s="9">
        <f t="shared" si="33"/>
        <v>8.7176549558941677E-2</v>
      </c>
      <c r="AQ31" s="9">
        <f t="shared" si="34"/>
        <v>8.7176549558941677E-2</v>
      </c>
    </row>
    <row r="32" spans="1:43" x14ac:dyDescent="0.35">
      <c r="A32" s="1" t="s">
        <v>34</v>
      </c>
      <c r="B32" s="1">
        <v>2019</v>
      </c>
      <c r="C32" s="1">
        <v>0</v>
      </c>
      <c r="D32" s="4">
        <v>0.49340542211975091</v>
      </c>
      <c r="E32" s="4">
        <v>957.3481509137157</v>
      </c>
      <c r="F32" s="4">
        <v>8.1021261173448327</v>
      </c>
      <c r="G32" s="4">
        <v>5482.6861312771152</v>
      </c>
      <c r="H32" s="4">
        <v>636.92309794250298</v>
      </c>
      <c r="I32" s="4">
        <v>728.12729000000002</v>
      </c>
      <c r="J32" s="4">
        <v>37.488479999999996</v>
      </c>
      <c r="K32" s="4">
        <v>302.53365999999994</v>
      </c>
      <c r="L32" s="4">
        <v>1022.84272</v>
      </c>
      <c r="M32" s="4">
        <v>0</v>
      </c>
      <c r="N32" s="4">
        <v>94269.754560000001</v>
      </c>
      <c r="O32" s="4">
        <v>10202.973735840898</v>
      </c>
      <c r="P32" s="4">
        <v>20541.601070000001</v>
      </c>
      <c r="Q32" s="4"/>
      <c r="R32" s="4">
        <v>63569.545410000006</v>
      </c>
      <c r="S32" s="4">
        <v>16280.18641</v>
      </c>
      <c r="T32" s="4"/>
      <c r="U32" s="4">
        <v>1697.6378305252035</v>
      </c>
      <c r="V32" s="4">
        <v>36.222746946920246</v>
      </c>
      <c r="W32" s="4">
        <v>4111.6853601542462</v>
      </c>
      <c r="X32" s="4">
        <v>7801.8620677713816</v>
      </c>
      <c r="Y32" s="4">
        <v>470.90139216061374</v>
      </c>
      <c r="Z32" s="4">
        <v>21.0117034923327</v>
      </c>
      <c r="AA32" s="4">
        <v>179.51215787598088</v>
      </c>
      <c r="AB32" s="4">
        <v>54923.837744902892</v>
      </c>
      <c r="AC32" s="4">
        <v>1436.8196952287931</v>
      </c>
      <c r="AD32" s="4">
        <v>64556.940689999996</v>
      </c>
      <c r="AE32" s="4">
        <v>24817.600989999999</v>
      </c>
      <c r="AF32" s="4"/>
      <c r="AG32" s="4">
        <v>20541.601070000001</v>
      </c>
      <c r="AH32" s="4"/>
      <c r="AI32" s="4">
        <v>14652.16778</v>
      </c>
      <c r="AJ32" s="4">
        <v>40379.963080000001</v>
      </c>
      <c r="AK32" s="7">
        <f t="shared" si="28"/>
        <v>21307.71024542212</v>
      </c>
      <c r="AL32" s="7">
        <f t="shared" si="29"/>
        <v>27043.374663125069</v>
      </c>
      <c r="AM32" s="8">
        <f t="shared" si="30"/>
        <v>-5735.6644177029484</v>
      </c>
      <c r="AN32" s="8">
        <f t="shared" si="31"/>
        <v>6561.8550937249538</v>
      </c>
      <c r="AO32" s="7">
        <f t="shared" si="32"/>
        <v>66819.951061250787</v>
      </c>
      <c r="AP32" s="9">
        <f t="shared" si="33"/>
        <v>9.8202033816367246E-2</v>
      </c>
      <c r="AQ32" s="9">
        <f t="shared" si="34"/>
        <v>9.8202033816367246E-2</v>
      </c>
    </row>
    <row r="33" spans="1:43" x14ac:dyDescent="0.35">
      <c r="A33" s="1" t="s">
        <v>35</v>
      </c>
      <c r="B33" s="1">
        <v>2018</v>
      </c>
      <c r="C33" s="1">
        <v>0</v>
      </c>
      <c r="D33" s="4">
        <v>9.0654283734176846E-2</v>
      </c>
      <c r="E33" s="4">
        <v>0.8214994782056545</v>
      </c>
      <c r="F33" s="4">
        <v>6.3301248974358861</v>
      </c>
      <c r="G33" s="4">
        <v>505.83015172192358</v>
      </c>
      <c r="H33" s="4"/>
      <c r="I33" s="4">
        <v>308.71645293817613</v>
      </c>
      <c r="J33" s="4">
        <v>92.788937918390417</v>
      </c>
      <c r="K33" s="4">
        <v>228.25175671501839</v>
      </c>
      <c r="L33" s="4">
        <v>1812.7337525718342</v>
      </c>
      <c r="M33" s="4">
        <v>0</v>
      </c>
      <c r="N33" s="4">
        <v>62586.509099856587</v>
      </c>
      <c r="O33" s="4">
        <v>87275</v>
      </c>
      <c r="P33" s="4">
        <v>21514.344829999998</v>
      </c>
      <c r="Q33" s="4"/>
      <c r="R33" s="4">
        <v>72227.312470000004</v>
      </c>
      <c r="S33" s="4">
        <v>11675.291710000001</v>
      </c>
      <c r="T33" s="4"/>
      <c r="U33" s="4">
        <v>55.137392557110168</v>
      </c>
      <c r="V33" s="4">
        <v>19.269386071713917</v>
      </c>
      <c r="W33" s="4">
        <v>174.4832213711762</v>
      </c>
      <c r="X33" s="4">
        <v>424.63999999999987</v>
      </c>
      <c r="Y33" s="4">
        <v>237.89581939053735</v>
      </c>
      <c r="Z33" s="4">
        <v>75.385788094039199</v>
      </c>
      <c r="AA33" s="4">
        <v>146.10923736247889</v>
      </c>
      <c r="AB33" s="4">
        <v>38439.609155152946</v>
      </c>
      <c r="AC33" s="4">
        <v>94342</v>
      </c>
      <c r="AD33" s="4">
        <v>19063.000000000004</v>
      </c>
      <c r="AE33" s="4">
        <v>42667.253629999999</v>
      </c>
      <c r="AF33" s="4"/>
      <c r="AG33" s="4">
        <v>21514.344829999998</v>
      </c>
      <c r="AH33" s="4"/>
      <c r="AI33" s="4">
        <v>10507.762540000002</v>
      </c>
      <c r="AJ33" s="4">
        <v>30727.588019999999</v>
      </c>
      <c r="AK33" s="7">
        <f t="shared" si="28"/>
        <v>21915.940875140299</v>
      </c>
      <c r="AL33" s="7">
        <f t="shared" si="29"/>
        <v>43054.942016113397</v>
      </c>
      <c r="AM33" s="8">
        <f t="shared" si="30"/>
        <v>-21139.001140973098</v>
      </c>
      <c r="AN33" s="8">
        <f t="shared" si="31"/>
        <v>160.45756961870086</v>
      </c>
      <c r="AO33" s="7">
        <f t="shared" si="32"/>
        <v>92426.456428645601</v>
      </c>
      <c r="AP33" s="9">
        <f t="shared" si="33"/>
        <v>1.7360567073408915E-3</v>
      </c>
      <c r="AQ33" s="9">
        <f t="shared" si="34"/>
        <v>1.7360567073408915E-3</v>
      </c>
    </row>
    <row r="34" spans="1:43" x14ac:dyDescent="0.35">
      <c r="A34" s="1" t="s">
        <v>35</v>
      </c>
      <c r="B34" s="1">
        <v>2019</v>
      </c>
      <c r="C34" s="1">
        <v>0</v>
      </c>
      <c r="D34" s="4">
        <v>8.4820156170468591E-2</v>
      </c>
      <c r="E34" s="4">
        <v>0.76844219978916151</v>
      </c>
      <c r="F34" s="4">
        <v>5.9213677993254255</v>
      </c>
      <c r="G34" s="4">
        <v>473.15713366152323</v>
      </c>
      <c r="H34" s="4"/>
      <c r="I34" s="4">
        <v>306.06367006019622</v>
      </c>
      <c r="J34" s="4">
        <v>87.416158914104173</v>
      </c>
      <c r="K34" s="4">
        <v>227.10511823299268</v>
      </c>
      <c r="L34" s="4">
        <v>150.67434205003846</v>
      </c>
      <c r="M34" s="4">
        <v>0</v>
      </c>
      <c r="N34" s="4">
        <v>62940.840710742676</v>
      </c>
      <c r="O34" s="4">
        <v>86234.9</v>
      </c>
      <c r="P34" s="4">
        <v>15660.80755</v>
      </c>
      <c r="Q34" s="4"/>
      <c r="R34" s="4">
        <v>64782.008900000001</v>
      </c>
      <c r="S34" s="4">
        <v>11739.168899999999</v>
      </c>
      <c r="T34" s="4"/>
      <c r="U34" s="4">
        <v>46.936519927665799</v>
      </c>
      <c r="V34" s="4">
        <v>16.403329962169227</v>
      </c>
      <c r="W34" s="4">
        <v>148.53186994544791</v>
      </c>
      <c r="X34" s="4">
        <v>419.34442550298809</v>
      </c>
      <c r="Y34" s="4">
        <v>247.78068765021894</v>
      </c>
      <c r="Z34" s="4">
        <v>74.753003599410491</v>
      </c>
      <c r="AA34" s="4">
        <v>151.2225435825525</v>
      </c>
      <c r="AB34" s="4">
        <v>39879.243765167812</v>
      </c>
      <c r="AC34" s="4">
        <v>89490.059999999983</v>
      </c>
      <c r="AD34" s="4">
        <v>20103.940000000002</v>
      </c>
      <c r="AE34" s="4">
        <v>35646.433379999995</v>
      </c>
      <c r="AF34" s="4"/>
      <c r="AG34" s="4">
        <v>15660.80755</v>
      </c>
      <c r="AH34" s="4"/>
      <c r="AI34" s="4">
        <v>10565.25202</v>
      </c>
      <c r="AJ34" s="4">
        <v>30309.492419999999</v>
      </c>
      <c r="AK34" s="7">
        <f t="shared" si="28"/>
        <v>16054.37219913047</v>
      </c>
      <c r="AL34" s="7">
        <f t="shared" si="29"/>
        <v>36032.306921139461</v>
      </c>
      <c r="AM34" s="8">
        <f t="shared" si="30"/>
        <v>-19977.934722008991</v>
      </c>
      <c r="AN34" s="8">
        <f t="shared" si="31"/>
        <v>151.28438152146265</v>
      </c>
      <c r="AO34" s="7">
        <f t="shared" si="32"/>
        <v>89767.34965951246</v>
      </c>
      <c r="AP34" s="9">
        <f t="shared" si="33"/>
        <v>1.6852940639919111E-3</v>
      </c>
      <c r="AQ34" s="9">
        <f t="shared" si="34"/>
        <v>1.6852940639919111E-3</v>
      </c>
    </row>
    <row r="35" spans="1:43" x14ac:dyDescent="0.35">
      <c r="A35" s="1" t="s">
        <v>36</v>
      </c>
      <c r="B35" s="1">
        <v>2018</v>
      </c>
      <c r="C35" s="1">
        <v>0</v>
      </c>
      <c r="D35" s="4">
        <v>1.7360414334946539</v>
      </c>
      <c r="E35" s="4">
        <v>2448.1155153620571</v>
      </c>
      <c r="F35" s="4">
        <v>18.973485870045337</v>
      </c>
      <c r="G35" s="4">
        <v>946.70659701394391</v>
      </c>
      <c r="H35" s="4"/>
      <c r="I35" s="4">
        <v>955.9702894162042</v>
      </c>
      <c r="J35" s="4">
        <v>47.647303228283938</v>
      </c>
      <c r="K35" s="4">
        <v>146.86345361313292</v>
      </c>
      <c r="L35" s="4">
        <v>57.238531834455557</v>
      </c>
      <c r="M35" s="4">
        <v>0</v>
      </c>
      <c r="N35" s="4">
        <v>54553.960421907919</v>
      </c>
      <c r="O35" s="4">
        <v>91878.000000000015</v>
      </c>
      <c r="P35" s="4">
        <v>48773.669779999997</v>
      </c>
      <c r="Q35" s="4"/>
      <c r="R35" s="4">
        <v>81459.458559999999</v>
      </c>
      <c r="S35" s="4">
        <v>11100.50079</v>
      </c>
      <c r="T35" s="4"/>
      <c r="U35" s="4">
        <v>235.29991800806741</v>
      </c>
      <c r="V35" s="4">
        <v>32.524161701379221</v>
      </c>
      <c r="W35" s="4">
        <v>3850.257182948365</v>
      </c>
      <c r="X35" s="4">
        <v>519.52130231925639</v>
      </c>
      <c r="Y35" s="4">
        <v>1073.7940024729842</v>
      </c>
      <c r="Z35" s="4">
        <v>46.282396416536116</v>
      </c>
      <c r="AA35" s="4">
        <v>144.92275631591573</v>
      </c>
      <c r="AB35" s="4">
        <v>52643.70084479457</v>
      </c>
      <c r="AC35" s="4">
        <v>99591</v>
      </c>
      <c r="AD35" s="4"/>
      <c r="AE35" s="4">
        <v>64165.457509999993</v>
      </c>
      <c r="AF35" s="4"/>
      <c r="AG35" s="4">
        <v>48773.669779999997</v>
      </c>
      <c r="AH35" s="4"/>
      <c r="AI35" s="4">
        <v>9990.4507099999992</v>
      </c>
      <c r="AJ35" s="4">
        <v>18404.051149999999</v>
      </c>
      <c r="AK35" s="7">
        <f t="shared" ref="AK35:AK40" si="35">ABS(C35)+ABS(D35)+ABS(I35)+ABS(J35)+ABS(P35)+ABS(Q35)</f>
        <v>49779.023414077979</v>
      </c>
      <c r="AL35" s="7">
        <f t="shared" ref="AL35:AL40" si="36">ABS(U35)+ABS(V35)+ABS(Y35)+ABS(Z35)+ABS(AE35)+ABS(AF35)</f>
        <v>65553.35798859896</v>
      </c>
      <c r="AM35" s="8">
        <f t="shared" ref="AM35:AM40" si="37">AK35-AL35</f>
        <v>-15774.334574520981</v>
      </c>
      <c r="AN35" s="8">
        <f t="shared" ref="AN35:AN40" si="38">(ABS(U35)+ABS(V35)+ABS(W35)+ABS(X35))-(ABS(C35)+ABS(D35)+ABS(E35)+ABS(F35)+ABS(G35)+ABS(H35))</f>
        <v>1222.0709252975271</v>
      </c>
      <c r="AO35" s="7">
        <f t="shared" ref="AO35:AO40" si="39">ABS(AC35)+ABS(AD35)+AM35+AN35</f>
        <v>85038.73635077654</v>
      </c>
      <c r="AP35" s="9">
        <f t="shared" ref="AP35:AP40" si="40">AN35/AO35</f>
        <v>1.4370755937113212E-2</v>
      </c>
      <c r="AQ35" s="9">
        <f t="shared" ref="AQ35:AQ40" si="41">ABS(AP35)</f>
        <v>1.4370755937113212E-2</v>
      </c>
    </row>
    <row r="36" spans="1:43" x14ac:dyDescent="0.35">
      <c r="A36" s="1" t="s">
        <v>36</v>
      </c>
      <c r="B36" s="1">
        <v>2019</v>
      </c>
      <c r="C36" s="1">
        <v>0</v>
      </c>
      <c r="D36" s="4">
        <v>1.7722547383452878</v>
      </c>
      <c r="E36" s="4">
        <v>2169.8767082182512</v>
      </c>
      <c r="F36" s="4">
        <v>19.369465006730529</v>
      </c>
      <c r="G36" s="4">
        <v>1252.523501198134</v>
      </c>
      <c r="H36" s="4"/>
      <c r="I36" s="4">
        <v>928.79233286481895</v>
      </c>
      <c r="J36" s="4">
        <v>50.468813038080704</v>
      </c>
      <c r="K36" s="4">
        <v>155.97752933630289</v>
      </c>
      <c r="L36" s="4">
        <v>116.54874854881841</v>
      </c>
      <c r="M36" s="4">
        <v>0</v>
      </c>
      <c r="N36" s="4">
        <v>56982.91257621198</v>
      </c>
      <c r="O36" s="4">
        <v>100780.99999999999</v>
      </c>
      <c r="P36" s="4">
        <v>44408.985410000001</v>
      </c>
      <c r="Q36" s="4"/>
      <c r="R36" s="4">
        <v>71736.396569999997</v>
      </c>
      <c r="S36" s="4">
        <v>8947.6977699999989</v>
      </c>
      <c r="T36" s="4"/>
      <c r="U36" s="4">
        <v>239.41226043838694</v>
      </c>
      <c r="V36" s="4">
        <v>33.372711981639718</v>
      </c>
      <c r="W36" s="4">
        <v>3871.0969066980883</v>
      </c>
      <c r="X36" s="4">
        <v>519.43567991569546</v>
      </c>
      <c r="Y36" s="4">
        <v>1070.0581400314379</v>
      </c>
      <c r="Z36" s="4">
        <v>48.168735429073877</v>
      </c>
      <c r="AA36" s="4">
        <v>150.78718607607294</v>
      </c>
      <c r="AB36" s="4">
        <v>54212.685938463415</v>
      </c>
      <c r="AC36" s="4">
        <v>106074</v>
      </c>
      <c r="AD36" s="4"/>
      <c r="AE36" s="4">
        <v>58366.973239999992</v>
      </c>
      <c r="AF36" s="4"/>
      <c r="AG36" s="4">
        <v>44408.985410000001</v>
      </c>
      <c r="AH36" s="4"/>
      <c r="AI36" s="4">
        <v>8052.9279999999999</v>
      </c>
      <c r="AJ36" s="4">
        <v>14264.19311</v>
      </c>
      <c r="AK36" s="7">
        <f t="shared" si="35"/>
        <v>45390.018810641246</v>
      </c>
      <c r="AL36" s="7">
        <f t="shared" si="36"/>
        <v>59757.98508788053</v>
      </c>
      <c r="AM36" s="8">
        <f t="shared" si="37"/>
        <v>-14367.966277239284</v>
      </c>
      <c r="AN36" s="8">
        <f t="shared" si="38"/>
        <v>1219.7756298723493</v>
      </c>
      <c r="AO36" s="7">
        <f t="shared" si="39"/>
        <v>92925.809352633063</v>
      </c>
      <c r="AP36" s="9">
        <f t="shared" si="40"/>
        <v>1.3126338509935043E-2</v>
      </c>
      <c r="AQ36" s="9">
        <f t="shared" si="41"/>
        <v>1.3126338509935043E-2</v>
      </c>
    </row>
    <row r="37" spans="1:43" x14ac:dyDescent="0.35">
      <c r="A37" s="1" t="s">
        <v>37</v>
      </c>
      <c r="B37" s="1">
        <v>2018</v>
      </c>
      <c r="C37" s="1">
        <v>0</v>
      </c>
      <c r="D37" s="4">
        <v>0.71936159254090259</v>
      </c>
      <c r="E37" s="4">
        <v>162.02646048616805</v>
      </c>
      <c r="F37" s="4">
        <v>1.1766696219227306</v>
      </c>
      <c r="G37" s="4">
        <v>288.77857524892744</v>
      </c>
      <c r="H37" s="4">
        <v>771.36505685044233</v>
      </c>
      <c r="I37" s="4">
        <v>1040.7059881656689</v>
      </c>
      <c r="J37" s="4">
        <v>143.51733918260888</v>
      </c>
      <c r="K37" s="4">
        <v>142.87732767022618</v>
      </c>
      <c r="L37" s="4">
        <v>802.07035178772389</v>
      </c>
      <c r="M37" s="4">
        <v>0</v>
      </c>
      <c r="N37" s="4">
        <v>83757.758993193769</v>
      </c>
      <c r="O37" s="4">
        <v>3321.0000000000009</v>
      </c>
      <c r="P37" s="4">
        <v>19948.13536</v>
      </c>
      <c r="Q37" s="4"/>
      <c r="R37" s="4">
        <v>84508.446399999986</v>
      </c>
      <c r="S37" s="4">
        <v>19298.654809999996</v>
      </c>
      <c r="T37" s="4"/>
      <c r="U37" s="4">
        <v>614.69794147960056</v>
      </c>
      <c r="V37" s="4">
        <v>145.16553641661412</v>
      </c>
      <c r="W37" s="4">
        <v>603.20463231020528</v>
      </c>
      <c r="X37" s="4">
        <v>194.17444079358205</v>
      </c>
      <c r="Y37" s="4">
        <v>365.76111233063079</v>
      </c>
      <c r="Z37" s="4">
        <v>44.466035615852</v>
      </c>
      <c r="AA37" s="4">
        <v>59.874752565859147</v>
      </c>
      <c r="AB37" s="4">
        <v>33025.798099487663</v>
      </c>
      <c r="AC37" s="4">
        <v>2626.0000000000009</v>
      </c>
      <c r="AD37" s="4">
        <v>40660.715840000004</v>
      </c>
      <c r="AE37" s="4">
        <v>25692.986440000001</v>
      </c>
      <c r="AF37" s="4"/>
      <c r="AG37" s="4">
        <v>19948.13536</v>
      </c>
      <c r="AH37" s="4"/>
      <c r="AI37" s="4">
        <v>17368.789320000003</v>
      </c>
      <c r="AJ37" s="4">
        <v>60745.325429999983</v>
      </c>
      <c r="AK37" s="7">
        <f t="shared" si="35"/>
        <v>21133.078048940821</v>
      </c>
      <c r="AL37" s="7">
        <f t="shared" si="36"/>
        <v>26863.077065842699</v>
      </c>
      <c r="AM37" s="8">
        <f t="shared" si="37"/>
        <v>-5729.9990169018783</v>
      </c>
      <c r="AN37" s="8">
        <f t="shared" si="38"/>
        <v>333.17642720000049</v>
      </c>
      <c r="AO37" s="7">
        <f t="shared" si="39"/>
        <v>37889.893250298126</v>
      </c>
      <c r="AP37" s="9">
        <f t="shared" si="40"/>
        <v>8.7932796484555681E-3</v>
      </c>
      <c r="AQ37" s="9">
        <f t="shared" si="41"/>
        <v>8.7932796484555681E-3</v>
      </c>
    </row>
    <row r="38" spans="1:43" x14ac:dyDescent="0.35">
      <c r="A38" s="1" t="s">
        <v>37</v>
      </c>
      <c r="B38" s="1">
        <v>2019</v>
      </c>
      <c r="C38" s="1">
        <v>0</v>
      </c>
      <c r="D38" s="4">
        <v>0.38934072959181537</v>
      </c>
      <c r="E38" s="4">
        <v>109.54739295067282</v>
      </c>
      <c r="F38" s="4">
        <v>0.6368568980223337</v>
      </c>
      <c r="G38" s="4">
        <v>126.28180521705447</v>
      </c>
      <c r="H38" s="4">
        <v>528.66596797594889</v>
      </c>
      <c r="I38" s="4">
        <v>1323.0621671839378</v>
      </c>
      <c r="J38" s="4">
        <v>183.89543652217253</v>
      </c>
      <c r="K38" s="4">
        <v>159.09865027445218</v>
      </c>
      <c r="L38" s="4">
        <v>1374.0875804738785</v>
      </c>
      <c r="M38" s="4">
        <v>0</v>
      </c>
      <c r="N38" s="4">
        <v>93122.896165545564</v>
      </c>
      <c r="O38" s="4">
        <v>4327.268641625019</v>
      </c>
      <c r="P38" s="4">
        <v>38959.886370000007</v>
      </c>
      <c r="Q38" s="4"/>
      <c r="R38" s="4">
        <v>110843.10531999997</v>
      </c>
      <c r="S38" s="4">
        <v>20258.723830000003</v>
      </c>
      <c r="T38" s="4"/>
      <c r="U38" s="4">
        <v>345.96214397435944</v>
      </c>
      <c r="V38" s="4">
        <v>81.701560102849342</v>
      </c>
      <c r="W38" s="4">
        <v>351.39805256049351</v>
      </c>
      <c r="X38" s="4">
        <v>202.13986746229503</v>
      </c>
      <c r="Y38" s="4">
        <v>466.04856750905799</v>
      </c>
      <c r="Z38" s="4">
        <v>57.740878165098295</v>
      </c>
      <c r="AA38" s="4">
        <v>67.920426290998563</v>
      </c>
      <c r="AB38" s="4">
        <v>37873.510128034846</v>
      </c>
      <c r="AC38" s="4">
        <v>3815.2408861873546</v>
      </c>
      <c r="AD38" s="4">
        <v>55062.910789999994</v>
      </c>
      <c r="AE38" s="4">
        <v>47215.305200000003</v>
      </c>
      <c r="AF38" s="4"/>
      <c r="AG38" s="4">
        <v>38959.886370000007</v>
      </c>
      <c r="AH38" s="4"/>
      <c r="AI38" s="4">
        <v>18232.851469999998</v>
      </c>
      <c r="AJ38" s="4">
        <v>65653.672489999997</v>
      </c>
      <c r="AK38" s="7">
        <f t="shared" si="35"/>
        <v>40467.233314435711</v>
      </c>
      <c r="AL38" s="7">
        <f t="shared" si="36"/>
        <v>48166.75834975137</v>
      </c>
      <c r="AM38" s="8">
        <f t="shared" si="37"/>
        <v>-7699.5250353156589</v>
      </c>
      <c r="AN38" s="8">
        <f t="shared" si="38"/>
        <v>215.68026032870694</v>
      </c>
      <c r="AO38" s="7">
        <f t="shared" si="39"/>
        <v>51394.306901200398</v>
      </c>
      <c r="AP38" s="9">
        <f t="shared" si="40"/>
        <v>4.1965788300896293E-3</v>
      </c>
      <c r="AQ38" s="9">
        <f t="shared" si="41"/>
        <v>4.1965788300896293E-3</v>
      </c>
    </row>
    <row r="39" spans="1:43" x14ac:dyDescent="0.35">
      <c r="A39" s="1" t="s">
        <v>38</v>
      </c>
      <c r="B39" s="1">
        <v>2018</v>
      </c>
      <c r="C39" s="1">
        <v>0</v>
      </c>
      <c r="D39" s="4"/>
      <c r="E39" s="4">
        <v>8.3344570128916285E-4</v>
      </c>
      <c r="F39" s="4">
        <v>2.1495884946269359</v>
      </c>
      <c r="G39" s="4">
        <v>144.18357297817076</v>
      </c>
      <c r="H39" s="4"/>
      <c r="I39" s="4">
        <v>660.18660999999997</v>
      </c>
      <c r="J39" s="4">
        <v>0</v>
      </c>
      <c r="K39" s="4">
        <v>34.767009999999999</v>
      </c>
      <c r="L39" s="4">
        <v>14589.406580000001</v>
      </c>
      <c r="M39" s="4">
        <v>0</v>
      </c>
      <c r="N39" s="4">
        <v>42789.501239999998</v>
      </c>
      <c r="O39" s="4"/>
      <c r="P39" s="4">
        <v>16843.820309999999</v>
      </c>
      <c r="Q39" s="4"/>
      <c r="R39" s="4">
        <v>62923.680499999988</v>
      </c>
      <c r="S39" s="4">
        <v>16614.139640000001</v>
      </c>
      <c r="T39" s="4"/>
      <c r="U39" s="4">
        <v>8.5291273000104439</v>
      </c>
      <c r="V39" s="4"/>
      <c r="W39" s="4">
        <v>2.473641582445155</v>
      </c>
      <c r="X39" s="4">
        <v>177.58622476566799</v>
      </c>
      <c r="Y39" s="4">
        <v>308.48018999999999</v>
      </c>
      <c r="Z39" s="4"/>
      <c r="AA39" s="4">
        <v>15.48038</v>
      </c>
      <c r="AB39" s="4">
        <v>18582.403870000002</v>
      </c>
      <c r="AC39" s="4"/>
      <c r="AD39" s="4">
        <v>49156.137839999996</v>
      </c>
      <c r="AE39" s="4">
        <v>19010.605699999996</v>
      </c>
      <c r="AF39" s="4"/>
      <c r="AG39" s="4">
        <v>16843.820309999999</v>
      </c>
      <c r="AH39" s="4"/>
      <c r="AI39" s="4">
        <v>14952.725649999998</v>
      </c>
      <c r="AJ39" s="4">
        <v>45574.48878</v>
      </c>
      <c r="AK39" s="7">
        <f t="shared" si="35"/>
        <v>17504.00692</v>
      </c>
      <c r="AL39" s="7">
        <f t="shared" si="36"/>
        <v>19327.615017300006</v>
      </c>
      <c r="AM39" s="8">
        <f t="shared" si="37"/>
        <v>-1823.6080973000062</v>
      </c>
      <c r="AN39" s="8">
        <f t="shared" si="38"/>
        <v>42.254998729624617</v>
      </c>
      <c r="AO39" s="7">
        <f t="shared" si="39"/>
        <v>47374.784741429612</v>
      </c>
      <c r="AP39" s="9">
        <f t="shared" si="40"/>
        <v>8.919301472344696E-4</v>
      </c>
      <c r="AQ39" s="9">
        <f t="shared" si="41"/>
        <v>8.919301472344696E-4</v>
      </c>
    </row>
    <row r="40" spans="1:43" x14ac:dyDescent="0.35">
      <c r="A40" s="1" t="s">
        <v>38</v>
      </c>
      <c r="B40" s="1">
        <v>2019</v>
      </c>
      <c r="C40" s="1">
        <v>0</v>
      </c>
      <c r="D40" s="4"/>
      <c r="E40" s="4">
        <v>8.0463964552901425E-4</v>
      </c>
      <c r="F40" s="4">
        <v>2.1261527124667108</v>
      </c>
      <c r="G40" s="4">
        <v>142.60699341600275</v>
      </c>
      <c r="H40" s="4"/>
      <c r="I40" s="4">
        <v>656.95321999999999</v>
      </c>
      <c r="J40" s="4">
        <v>0</v>
      </c>
      <c r="K40" s="4">
        <v>32.678620000000002</v>
      </c>
      <c r="L40" s="4">
        <v>17803.018759999999</v>
      </c>
      <c r="M40" s="4">
        <v>0</v>
      </c>
      <c r="N40" s="4">
        <v>39089.989020000001</v>
      </c>
      <c r="O40" s="4"/>
      <c r="P40" s="4">
        <v>16938.733289999996</v>
      </c>
      <c r="Q40" s="4"/>
      <c r="R40" s="4">
        <v>55787.309610000004</v>
      </c>
      <c r="S40" s="4">
        <v>14823.609169999998</v>
      </c>
      <c r="T40" s="4"/>
      <c r="U40" s="4">
        <v>8.7382700596746563</v>
      </c>
      <c r="V40" s="4"/>
      <c r="W40" s="4">
        <v>2.534192176275142</v>
      </c>
      <c r="X40" s="4">
        <v>169.64497622419501</v>
      </c>
      <c r="Y40" s="4">
        <v>295.54142000000002</v>
      </c>
      <c r="Z40" s="4"/>
      <c r="AA40" s="4">
        <v>14.976799999999999</v>
      </c>
      <c r="AB40" s="4">
        <v>17838.209859999999</v>
      </c>
      <c r="AC40" s="4"/>
      <c r="AD40" s="4">
        <v>41768.625809999998</v>
      </c>
      <c r="AE40" s="4">
        <v>18248.981059999998</v>
      </c>
      <c r="AF40" s="4"/>
      <c r="AG40" s="4">
        <v>16938.733289999996</v>
      </c>
      <c r="AH40" s="4"/>
      <c r="AI40" s="4">
        <v>13341.24826</v>
      </c>
      <c r="AJ40" s="4">
        <v>39020.689449999998</v>
      </c>
      <c r="AK40" s="7">
        <f t="shared" si="35"/>
        <v>17595.686509999996</v>
      </c>
      <c r="AL40" s="7">
        <f t="shared" si="36"/>
        <v>18553.260750059671</v>
      </c>
      <c r="AM40" s="8">
        <f t="shared" si="37"/>
        <v>-957.5742400596755</v>
      </c>
      <c r="AN40" s="8">
        <f t="shared" si="38"/>
        <v>36.183487692029814</v>
      </c>
      <c r="AO40" s="7">
        <f t="shared" si="39"/>
        <v>40847.235057632352</v>
      </c>
      <c r="AP40" s="9">
        <f t="shared" si="40"/>
        <v>8.8582464984417316E-4</v>
      </c>
      <c r="AQ40" s="9">
        <f t="shared" si="41"/>
        <v>8.8582464984417316E-4</v>
      </c>
    </row>
    <row r="41" spans="1:43" x14ac:dyDescent="0.35">
      <c r="A41" s="1" t="s">
        <v>39</v>
      </c>
      <c r="B41" s="1">
        <v>2018</v>
      </c>
      <c r="C41" s="1">
        <v>0</v>
      </c>
      <c r="D41" s="4">
        <v>1.7138332027111767</v>
      </c>
      <c r="E41" s="4">
        <v>8192.2615322400216</v>
      </c>
      <c r="F41" s="4">
        <v>109.34544624414525</v>
      </c>
      <c r="G41" s="4">
        <v>7571.3201228849712</v>
      </c>
      <c r="H41" s="4">
        <v>3187.7522980661388</v>
      </c>
      <c r="I41" s="4">
        <v>2475.2936273496784</v>
      </c>
      <c r="J41" s="4">
        <v>120.7375717673166</v>
      </c>
      <c r="K41" s="4">
        <v>1112.6769013380701</v>
      </c>
      <c r="L41" s="4">
        <v>6948.8659030194622</v>
      </c>
      <c r="M41" s="4">
        <v>0</v>
      </c>
      <c r="N41" s="4">
        <v>325392.93599652551</v>
      </c>
      <c r="O41" s="4">
        <v>7019.92245</v>
      </c>
      <c r="P41" s="4">
        <v>244305.95780000003</v>
      </c>
      <c r="Q41" s="4"/>
      <c r="R41" s="4">
        <v>358642.19894999999</v>
      </c>
      <c r="S41" s="4">
        <v>48344.709640000001</v>
      </c>
      <c r="T41" s="4"/>
      <c r="U41" s="4">
        <v>5851.334263733027</v>
      </c>
      <c r="V41" s="4">
        <v>174.25550655622166</v>
      </c>
      <c r="W41" s="4">
        <v>17353.814420133891</v>
      </c>
      <c r="X41" s="4">
        <v>10073.921777376758</v>
      </c>
      <c r="Y41" s="4">
        <v>1292.1496720071439</v>
      </c>
      <c r="Z41" s="4">
        <v>73.035616307128151</v>
      </c>
      <c r="AA41" s="4">
        <v>578.92157658692258</v>
      </c>
      <c r="AB41" s="4">
        <v>171695.65313509884</v>
      </c>
      <c r="AC41" s="4">
        <v>0</v>
      </c>
      <c r="AD41" s="4">
        <v>155314.31648000001</v>
      </c>
      <c r="AE41" s="4">
        <v>242234.84861999995</v>
      </c>
      <c r="AF41" s="4"/>
      <c r="AG41" s="4">
        <v>244305.95780000003</v>
      </c>
      <c r="AH41" s="4"/>
      <c r="AI41" s="4">
        <v>43510.238680000002</v>
      </c>
      <c r="AJ41" s="4">
        <v>121241.82128999999</v>
      </c>
      <c r="AK41" s="7">
        <f t="shared" ref="AK41:AK46" si="42">ABS(C41)+ABS(D41)+ABS(I41)+ABS(J41)+ABS(P41)+ABS(Q41)</f>
        <v>246903.70283231974</v>
      </c>
      <c r="AL41" s="7">
        <f t="shared" ref="AL41:AL46" si="43">ABS(U41)+ABS(V41)+ABS(Y41)+ABS(Z41)+ABS(AE41)+ABS(AF41)</f>
        <v>249625.62367860347</v>
      </c>
      <c r="AM41" s="8">
        <f t="shared" ref="AM41:AM46" si="44">AK41-AL41</f>
        <v>-2721.9208462837269</v>
      </c>
      <c r="AN41" s="8">
        <f t="shared" ref="AN41:AN46" si="45">(ABS(U41)+ABS(V41)+ABS(W41)+ABS(X41))-(ABS(C41)+ABS(D41)+ABS(E41)+ABS(F41)+ABS(G41)+ABS(H41))</f>
        <v>14390.932735161914</v>
      </c>
      <c r="AO41" s="7">
        <f t="shared" ref="AO41:AO46" si="46">ABS(AC41)+ABS(AD41)+AM41+AN41</f>
        <v>166983.3283688782</v>
      </c>
      <c r="AP41" s="9">
        <f t="shared" ref="AP41:AP46" si="47">AN41/AO41</f>
        <v>8.6181853456479843E-2</v>
      </c>
      <c r="AQ41" s="9">
        <f t="shared" ref="AQ41:AQ46" si="48">ABS(AP41)</f>
        <v>8.6181853456479843E-2</v>
      </c>
    </row>
    <row r="42" spans="1:43" x14ac:dyDescent="0.35">
      <c r="A42" s="1" t="s">
        <v>39</v>
      </c>
      <c r="B42" s="1">
        <v>2019</v>
      </c>
      <c r="C42" s="1">
        <v>0</v>
      </c>
      <c r="D42" s="4">
        <v>1.7368404950656935</v>
      </c>
      <c r="E42" s="4">
        <v>7664.8499501684691</v>
      </c>
      <c r="F42" s="4">
        <v>110.81357062262256</v>
      </c>
      <c r="G42" s="4">
        <v>8248.9258823897926</v>
      </c>
      <c r="H42" s="4">
        <v>3089.7016308221623</v>
      </c>
      <c r="I42" s="4">
        <v>2534.9657356299467</v>
      </c>
      <c r="J42" s="4">
        <v>116.59974679474624</v>
      </c>
      <c r="K42" s="4">
        <v>1131.2102591419234</v>
      </c>
      <c r="L42" s="4">
        <v>6140.2194687820511</v>
      </c>
      <c r="M42" s="4">
        <v>0</v>
      </c>
      <c r="N42" s="4">
        <v>317861.3647896513</v>
      </c>
      <c r="O42" s="4">
        <v>11522.19246</v>
      </c>
      <c r="P42" s="4">
        <v>261776.08598999996</v>
      </c>
      <c r="Q42" s="4"/>
      <c r="R42" s="4">
        <v>384236.63773999998</v>
      </c>
      <c r="S42" s="4">
        <v>46876.958749999998</v>
      </c>
      <c r="T42" s="4"/>
      <c r="U42" s="4">
        <v>5873.9544431201057</v>
      </c>
      <c r="V42" s="4">
        <v>177.25201700284561</v>
      </c>
      <c r="W42" s="4">
        <v>17270.847420974995</v>
      </c>
      <c r="X42" s="4">
        <v>10175.464500017457</v>
      </c>
      <c r="Y42" s="4">
        <v>1199.5916144975515</v>
      </c>
      <c r="Z42" s="4">
        <v>66.914631264555197</v>
      </c>
      <c r="AA42" s="4">
        <v>531.06461299560351</v>
      </c>
      <c r="AB42" s="4">
        <v>154986.17914124229</v>
      </c>
      <c r="AC42" s="4">
        <v>0</v>
      </c>
      <c r="AD42" s="4">
        <v>160815.70574</v>
      </c>
      <c r="AE42" s="4">
        <v>255307.82141</v>
      </c>
      <c r="AF42" s="4"/>
      <c r="AG42" s="4">
        <v>261776.08598999996</v>
      </c>
      <c r="AH42" s="4"/>
      <c r="AI42" s="4">
        <v>42189.262860000003</v>
      </c>
      <c r="AJ42" s="4">
        <v>133616.51220999999</v>
      </c>
      <c r="AK42" s="7">
        <f t="shared" si="42"/>
        <v>264429.38831291971</v>
      </c>
      <c r="AL42" s="7">
        <f t="shared" si="43"/>
        <v>262625.53411588504</v>
      </c>
      <c r="AM42" s="8">
        <f t="shared" si="44"/>
        <v>1803.8541970346705</v>
      </c>
      <c r="AN42" s="8">
        <f t="shared" si="45"/>
        <v>14381.490506617287</v>
      </c>
      <c r="AO42" s="7">
        <f t="shared" si="46"/>
        <v>177001.05044365197</v>
      </c>
      <c r="AP42" s="9">
        <f t="shared" si="47"/>
        <v>8.1250876594066393E-2</v>
      </c>
      <c r="AQ42" s="9">
        <f t="shared" si="48"/>
        <v>8.1250876594066393E-2</v>
      </c>
    </row>
    <row r="43" spans="1:43" x14ac:dyDescent="0.35">
      <c r="A43" s="1" t="s">
        <v>40</v>
      </c>
      <c r="B43" s="1">
        <v>2018</v>
      </c>
      <c r="C43" s="1">
        <v>0</v>
      </c>
      <c r="D43" s="4"/>
      <c r="E43" s="4">
        <v>89.222544791048392</v>
      </c>
      <c r="F43" s="4">
        <v>1.8159396668764727</v>
      </c>
      <c r="G43" s="4">
        <v>81.562801742573214</v>
      </c>
      <c r="H43" s="4">
        <v>0</v>
      </c>
      <c r="I43" s="4">
        <v>614.32163950186714</v>
      </c>
      <c r="J43" s="4">
        <v>0</v>
      </c>
      <c r="K43" s="4">
        <v>69.861804898513142</v>
      </c>
      <c r="L43" s="4">
        <v>2532.1475749079641</v>
      </c>
      <c r="M43" s="4">
        <v>0</v>
      </c>
      <c r="N43" s="4">
        <v>33130.328980691658</v>
      </c>
      <c r="O43" s="4">
        <v>8587.7900000000009</v>
      </c>
      <c r="P43" s="4">
        <v>19246.153049999994</v>
      </c>
      <c r="Q43" s="4"/>
      <c r="R43" s="4">
        <v>41168.648269999998</v>
      </c>
      <c r="S43" s="4">
        <v>9244.9654900000005</v>
      </c>
      <c r="T43" s="4"/>
      <c r="U43" s="4">
        <v>0.67210187311542879</v>
      </c>
      <c r="V43" s="4"/>
      <c r="W43" s="4">
        <v>124.77754212688458</v>
      </c>
      <c r="X43" s="4">
        <v>146.64762399999975</v>
      </c>
      <c r="Y43" s="4">
        <v>770.01483920419298</v>
      </c>
      <c r="Z43" s="4"/>
      <c r="AA43" s="4">
        <v>80.309954569286433</v>
      </c>
      <c r="AB43" s="4">
        <v>37683.30520622652</v>
      </c>
      <c r="AC43" s="4">
        <v>2336.91</v>
      </c>
      <c r="AD43" s="4">
        <v>19332.660000000003</v>
      </c>
      <c r="AE43" s="4">
        <v>23135.908860000003</v>
      </c>
      <c r="AF43" s="4"/>
      <c r="AG43" s="4">
        <v>19246.153049999994</v>
      </c>
      <c r="AH43" s="4"/>
      <c r="AI43" s="4">
        <v>8320.4689499999986</v>
      </c>
      <c r="AJ43" s="4">
        <v>18957.235949999998</v>
      </c>
      <c r="AK43" s="7">
        <f t="shared" si="42"/>
        <v>19860.474689501862</v>
      </c>
      <c r="AL43" s="7">
        <f t="shared" si="43"/>
        <v>23906.59580107731</v>
      </c>
      <c r="AM43" s="8">
        <f t="shared" si="44"/>
        <v>-4046.1211115754486</v>
      </c>
      <c r="AN43" s="8">
        <f t="shared" si="45"/>
        <v>99.495981799501692</v>
      </c>
      <c r="AO43" s="7">
        <f t="shared" si="46"/>
        <v>17722.944870224055</v>
      </c>
      <c r="AP43" s="9">
        <f t="shared" si="47"/>
        <v>5.6139644132540741E-3</v>
      </c>
      <c r="AQ43" s="9">
        <f t="shared" si="48"/>
        <v>5.6139644132540741E-3</v>
      </c>
    </row>
    <row r="44" spans="1:43" x14ac:dyDescent="0.35">
      <c r="A44" s="1" t="s">
        <v>40</v>
      </c>
      <c r="B44" s="1">
        <v>2019</v>
      </c>
      <c r="C44" s="1">
        <v>0</v>
      </c>
      <c r="D44" s="4"/>
      <c r="E44" s="4">
        <v>83.431275473340804</v>
      </c>
      <c r="F44" s="4">
        <v>1.6681691683679376</v>
      </c>
      <c r="G44" s="4">
        <v>71.928258159577439</v>
      </c>
      <c r="H44" s="4">
        <v>0</v>
      </c>
      <c r="I44" s="4">
        <v>684.11820421098389</v>
      </c>
      <c r="J44" s="4">
        <v>0</v>
      </c>
      <c r="K44" s="4">
        <v>72.154949788556621</v>
      </c>
      <c r="L44" s="4">
        <v>4262.22912074737</v>
      </c>
      <c r="M44" s="4">
        <v>0</v>
      </c>
      <c r="N44" s="4">
        <v>35481.45772525308</v>
      </c>
      <c r="O44" s="4">
        <v>6777.76</v>
      </c>
      <c r="P44" s="4">
        <v>18753.070229999998</v>
      </c>
      <c r="Q44" s="4"/>
      <c r="R44" s="4">
        <v>37026.84362</v>
      </c>
      <c r="S44" s="4">
        <v>8944.2477500000005</v>
      </c>
      <c r="T44" s="4"/>
      <c r="U44" s="4">
        <v>0.58624808712438226</v>
      </c>
      <c r="V44" s="4"/>
      <c r="W44" s="4">
        <v>103.66028758934556</v>
      </c>
      <c r="X44" s="4">
        <v>147.43599832353027</v>
      </c>
      <c r="Y44" s="4">
        <v>774.03728664411619</v>
      </c>
      <c r="Z44" s="4"/>
      <c r="AA44" s="4">
        <v>80.519063759041146</v>
      </c>
      <c r="AB44" s="4">
        <v>38067.643649596845</v>
      </c>
      <c r="AC44" s="4">
        <v>3317.9599999999996</v>
      </c>
      <c r="AD44" s="4">
        <v>15451.830000000002</v>
      </c>
      <c r="AE44" s="4">
        <v>22690.989440000001</v>
      </c>
      <c r="AF44" s="4"/>
      <c r="AG44" s="4">
        <v>18753.070229999998</v>
      </c>
      <c r="AH44" s="4"/>
      <c r="AI44" s="4">
        <v>8049.8229699999993</v>
      </c>
      <c r="AJ44" s="4">
        <v>15230.278920000001</v>
      </c>
      <c r="AK44" s="7">
        <f t="shared" si="42"/>
        <v>19437.188434210981</v>
      </c>
      <c r="AL44" s="7">
        <f t="shared" si="43"/>
        <v>23465.612974731241</v>
      </c>
      <c r="AM44" s="8">
        <f t="shared" si="44"/>
        <v>-4028.4245405202601</v>
      </c>
      <c r="AN44" s="8">
        <f t="shared" si="45"/>
        <v>94.654831198714021</v>
      </c>
      <c r="AO44" s="7">
        <f t="shared" si="46"/>
        <v>14836.020290678454</v>
      </c>
      <c r="AP44" s="9">
        <f t="shared" si="47"/>
        <v>6.3800688691553033E-3</v>
      </c>
      <c r="AQ44" s="9">
        <f t="shared" si="48"/>
        <v>6.3800688691553033E-3</v>
      </c>
    </row>
    <row r="45" spans="1:43" x14ac:dyDescent="0.35">
      <c r="A45" s="1" t="s">
        <v>41</v>
      </c>
      <c r="B45" s="1">
        <v>2018</v>
      </c>
      <c r="C45" s="1">
        <v>0</v>
      </c>
      <c r="D45" s="4"/>
      <c r="E45" s="4">
        <v>31.003236145504395</v>
      </c>
      <c r="F45" s="4">
        <v>0.26205448418892541</v>
      </c>
      <c r="G45" s="4">
        <v>4.960626792495666</v>
      </c>
      <c r="H45" s="4"/>
      <c r="I45" s="4">
        <v>3.9776989897058894</v>
      </c>
      <c r="J45" s="4">
        <v>0</v>
      </c>
      <c r="K45" s="4">
        <v>4.0600824855740107</v>
      </c>
      <c r="L45" s="4">
        <v>11.782610340071189</v>
      </c>
      <c r="M45" s="4">
        <v>0</v>
      </c>
      <c r="N45" s="4">
        <v>1786.9721162437345</v>
      </c>
      <c r="O45" s="4">
        <v>934.52567483223993</v>
      </c>
      <c r="P45" s="4">
        <v>151.13083</v>
      </c>
      <c r="Q45" s="4"/>
      <c r="R45" s="4">
        <v>1149.5792200000001</v>
      </c>
      <c r="S45" s="4">
        <v>276.56716999999992</v>
      </c>
      <c r="T45" s="4"/>
      <c r="U45" s="4">
        <v>1.371306966276014</v>
      </c>
      <c r="V45" s="4"/>
      <c r="W45" s="4">
        <v>21.48348519638537</v>
      </c>
      <c r="X45" s="4">
        <v>22.946677130533899</v>
      </c>
      <c r="Y45" s="4">
        <v>2.8689261226381859</v>
      </c>
      <c r="Z45" s="4"/>
      <c r="AA45" s="4">
        <v>3.0375658518327371</v>
      </c>
      <c r="AB45" s="4">
        <v>1302.0239837518905</v>
      </c>
      <c r="AC45" s="4">
        <v>1963.1686408706032</v>
      </c>
      <c r="AD45" s="4"/>
      <c r="AE45" s="4">
        <v>189.99888999999996</v>
      </c>
      <c r="AF45" s="4"/>
      <c r="AG45" s="4">
        <v>151.13083</v>
      </c>
      <c r="AH45" s="4"/>
      <c r="AI45" s="4">
        <v>248.91046000000003</v>
      </c>
      <c r="AJ45" s="4">
        <v>987.23705999999993</v>
      </c>
      <c r="AK45" s="7">
        <f t="shared" si="42"/>
        <v>155.10852898970589</v>
      </c>
      <c r="AL45" s="7">
        <f t="shared" si="43"/>
        <v>194.23912308891417</v>
      </c>
      <c r="AM45" s="8">
        <f t="shared" si="44"/>
        <v>-39.130594099208281</v>
      </c>
      <c r="AN45" s="8">
        <f t="shared" si="45"/>
        <v>9.5755518710062972</v>
      </c>
      <c r="AO45" s="7">
        <f t="shared" si="46"/>
        <v>1933.6135986424013</v>
      </c>
      <c r="AP45" s="9">
        <f t="shared" si="47"/>
        <v>4.9521537693618493E-3</v>
      </c>
      <c r="AQ45" s="9">
        <f t="shared" si="48"/>
        <v>4.9521537693618493E-3</v>
      </c>
    </row>
    <row r="46" spans="1:43" x14ac:dyDescent="0.35">
      <c r="A46" s="1" t="s">
        <v>41</v>
      </c>
      <c r="B46" s="1">
        <v>2019</v>
      </c>
      <c r="C46" s="1">
        <v>0</v>
      </c>
      <c r="D46" s="4"/>
      <c r="E46" s="4">
        <v>30.135712512015669</v>
      </c>
      <c r="F46" s="4">
        <v>0.26358001714786838</v>
      </c>
      <c r="G46" s="4">
        <v>6.001314004183488</v>
      </c>
      <c r="H46" s="4"/>
      <c r="I46" s="4">
        <v>4.5301653018351864</v>
      </c>
      <c r="J46" s="4">
        <v>0</v>
      </c>
      <c r="K46" s="4">
        <v>4.4138513301726237</v>
      </c>
      <c r="L46" s="4">
        <v>0</v>
      </c>
      <c r="M46" s="4">
        <v>0</v>
      </c>
      <c r="N46" s="4">
        <v>1927.4766214504655</v>
      </c>
      <c r="O46" s="4">
        <v>977.69752787387415</v>
      </c>
      <c r="P46" s="4">
        <v>206.74863999999999</v>
      </c>
      <c r="Q46" s="4"/>
      <c r="R46" s="4">
        <v>1100.6895499999998</v>
      </c>
      <c r="S46" s="4">
        <v>320.26330999999999</v>
      </c>
      <c r="T46" s="4"/>
      <c r="U46" s="4">
        <v>1.2709721125443709</v>
      </c>
      <c r="V46" s="4"/>
      <c r="W46" s="4">
        <v>21.621733476670929</v>
      </c>
      <c r="X46" s="4">
        <v>23.424391835807185</v>
      </c>
      <c r="Y46" s="4">
        <v>2.8048334221429023</v>
      </c>
      <c r="Z46" s="4"/>
      <c r="AA46" s="4">
        <v>2.9761841115113605</v>
      </c>
      <c r="AB46" s="4">
        <v>1272.4287016290114</v>
      </c>
      <c r="AC46" s="4">
        <v>1992.8373371346779</v>
      </c>
      <c r="AD46" s="4"/>
      <c r="AE46" s="4">
        <v>256.71096</v>
      </c>
      <c r="AF46" s="4"/>
      <c r="AG46" s="4">
        <v>206.74863999999999</v>
      </c>
      <c r="AH46" s="4"/>
      <c r="AI46" s="4">
        <v>288.23696999999999</v>
      </c>
      <c r="AJ46" s="4">
        <v>876.00492999999994</v>
      </c>
      <c r="AK46" s="7">
        <f t="shared" si="42"/>
        <v>211.27880530183518</v>
      </c>
      <c r="AL46" s="7">
        <f t="shared" si="43"/>
        <v>260.78676553468728</v>
      </c>
      <c r="AM46" s="8">
        <f t="shared" si="44"/>
        <v>-49.507960232852099</v>
      </c>
      <c r="AN46" s="8">
        <f t="shared" si="45"/>
        <v>9.9164908916754513</v>
      </c>
      <c r="AO46" s="7">
        <f t="shared" si="46"/>
        <v>1953.2458677935012</v>
      </c>
      <c r="AP46" s="9">
        <f t="shared" si="47"/>
        <v>5.0769291542788154E-3</v>
      </c>
      <c r="AQ46" s="9">
        <f t="shared" si="48"/>
        <v>5.0769291542788154E-3</v>
      </c>
    </row>
    <row r="47" spans="1:43" x14ac:dyDescent="0.35">
      <c r="A47" s="1" t="s">
        <v>42</v>
      </c>
      <c r="B47" s="1">
        <v>2018</v>
      </c>
      <c r="C47" s="1">
        <v>0</v>
      </c>
      <c r="D47" s="4"/>
      <c r="E47" s="4">
        <v>38.316375031966487</v>
      </c>
      <c r="F47" s="4">
        <v>0.68129067409616206</v>
      </c>
      <c r="G47" s="4">
        <v>27.345416293938356</v>
      </c>
      <c r="H47" s="4">
        <v>32.452178199998968</v>
      </c>
      <c r="I47" s="4">
        <v>479.06805028293303</v>
      </c>
      <c r="J47" s="4">
        <v>1.4086845299487092</v>
      </c>
      <c r="K47" s="4">
        <v>49.180721375116057</v>
      </c>
      <c r="L47" s="4">
        <v>4634.9942052529104</v>
      </c>
      <c r="M47" s="4">
        <v>0</v>
      </c>
      <c r="N47" s="4">
        <v>25033.348338559088</v>
      </c>
      <c r="O47" s="4">
        <v>13604.000000000002</v>
      </c>
      <c r="P47" s="4">
        <v>64871.41019000001</v>
      </c>
      <c r="Q47" s="4">
        <v>85.804869999999994</v>
      </c>
      <c r="R47" s="4">
        <v>84345.679020000025</v>
      </c>
      <c r="S47" s="4">
        <v>8101.0560400000004</v>
      </c>
      <c r="T47" s="4"/>
      <c r="U47" s="4">
        <v>53.213167966489983</v>
      </c>
      <c r="V47" s="4"/>
      <c r="W47" s="4">
        <v>41.833832033510021</v>
      </c>
      <c r="X47" s="4">
        <v>78.467000000000368</v>
      </c>
      <c r="Y47" s="4">
        <v>476.91272436570546</v>
      </c>
      <c r="Z47" s="4">
        <v>1.2751657120514981</v>
      </c>
      <c r="AA47" s="4">
        <v>46.943280368457359</v>
      </c>
      <c r="AB47" s="4">
        <v>23373.868829553787</v>
      </c>
      <c r="AC47" s="4">
        <v>998.99999999999989</v>
      </c>
      <c r="AD47" s="4">
        <v>25647</v>
      </c>
      <c r="AE47" s="4">
        <v>68652.560190000004</v>
      </c>
      <c r="AF47" s="4">
        <v>43.53014000000001</v>
      </c>
      <c r="AG47" s="4">
        <v>64827.88005</v>
      </c>
      <c r="AH47" s="4"/>
      <c r="AI47" s="4">
        <v>7290.9504300000008</v>
      </c>
      <c r="AJ47" s="4">
        <v>16589.029309999998</v>
      </c>
      <c r="AK47" s="7">
        <f t="shared" ref="AK47:AK52" si="49">ABS(C47)+ABS(D47)+ABS(I47)+ABS(J47)+ABS(P47)+ABS(Q47)</f>
        <v>65437.69179481289</v>
      </c>
      <c r="AL47" s="7">
        <f t="shared" ref="AL47:AL52" si="50">ABS(U47)+ABS(V47)+ABS(Y47)+ABS(Z47)+ABS(AE47)+ABS(AF47)</f>
        <v>69227.491388044247</v>
      </c>
      <c r="AM47" s="8">
        <f t="shared" ref="AM47:AM52" si="51">AK47-AL47</f>
        <v>-3789.799593231357</v>
      </c>
      <c r="AN47" s="8">
        <f t="shared" ref="AN47:AN52" si="52">(ABS(U47)+ABS(V47)+ABS(W47)+ABS(X47))-(ABS(C47)+ABS(D47)+ABS(E47)+ABS(F47)+ABS(G47)+ABS(H47))</f>
        <v>74.718739800000378</v>
      </c>
      <c r="AO47" s="7">
        <f t="shared" ref="AO47:AO52" si="53">ABS(AC47)+ABS(AD47)+AM47+AN47</f>
        <v>22930.919146568642</v>
      </c>
      <c r="AP47" s="9">
        <f t="shared" ref="AP47:AP52" si="54">AN47/AO47</f>
        <v>3.2584275982317618E-3</v>
      </c>
      <c r="AQ47" s="9">
        <f t="shared" ref="AQ47:AQ52" si="55">ABS(AP47)</f>
        <v>3.2584275982317618E-3</v>
      </c>
    </row>
    <row r="48" spans="1:43" x14ac:dyDescent="0.35">
      <c r="A48" s="1" t="s">
        <v>42</v>
      </c>
      <c r="B48" s="1">
        <v>2019</v>
      </c>
      <c r="C48" s="1">
        <v>0</v>
      </c>
      <c r="D48" s="4"/>
      <c r="E48" s="4">
        <v>38.548083062463697</v>
      </c>
      <c r="F48" s="4">
        <v>0.69995378452439927</v>
      </c>
      <c r="G48" s="4">
        <v>29.622970037216778</v>
      </c>
      <c r="H48" s="4">
        <v>32.630606778953279</v>
      </c>
      <c r="I48" s="4">
        <v>671.80920816690411</v>
      </c>
      <c r="J48" s="4">
        <v>1.8453681580386931</v>
      </c>
      <c r="K48" s="4">
        <v>70.534679113424019</v>
      </c>
      <c r="L48" s="4">
        <v>3626.3236152921436</v>
      </c>
      <c r="M48" s="4">
        <v>0</v>
      </c>
      <c r="N48" s="4">
        <v>36683.477129269493</v>
      </c>
      <c r="O48" s="4">
        <v>11342.999999999998</v>
      </c>
      <c r="P48" s="4">
        <v>68170.969660000002</v>
      </c>
      <c r="Q48" s="4">
        <v>102.63538000000001</v>
      </c>
      <c r="R48" s="4">
        <v>83190.399260000006</v>
      </c>
      <c r="S48" s="4">
        <v>7760.1003900000005</v>
      </c>
      <c r="T48" s="4"/>
      <c r="U48" s="4">
        <v>50.626436624081833</v>
      </c>
      <c r="V48" s="4"/>
      <c r="W48" s="4">
        <v>39.800227009837236</v>
      </c>
      <c r="X48" s="4">
        <v>90.330336366080871</v>
      </c>
      <c r="Y48" s="4">
        <v>508.06037977472204</v>
      </c>
      <c r="Z48" s="4">
        <v>1.466233469850019</v>
      </c>
      <c r="AA48" s="4">
        <v>50.281364078236869</v>
      </c>
      <c r="AB48" s="4">
        <v>24973.192022677191</v>
      </c>
      <c r="AC48" s="4">
        <v>890.00000000000011</v>
      </c>
      <c r="AD48" s="4">
        <v>22833.999999999996</v>
      </c>
      <c r="AE48" s="4">
        <v>71953.405349999986</v>
      </c>
      <c r="AF48" s="4">
        <v>52.068560000000005</v>
      </c>
      <c r="AG48" s="4">
        <v>68118.90112000001</v>
      </c>
      <c r="AH48" s="4"/>
      <c r="AI48" s="4">
        <v>6984.0903500000004</v>
      </c>
      <c r="AJ48" s="4">
        <v>12115.639349999999</v>
      </c>
      <c r="AK48" s="7">
        <f t="shared" si="49"/>
        <v>68947.259616324955</v>
      </c>
      <c r="AL48" s="7">
        <f t="shared" si="50"/>
        <v>72565.626959868634</v>
      </c>
      <c r="AM48" s="8">
        <f t="shared" si="51"/>
        <v>-3618.3673435436795</v>
      </c>
      <c r="AN48" s="8">
        <f t="shared" si="52"/>
        <v>79.255386336841795</v>
      </c>
      <c r="AO48" s="7">
        <f t="shared" si="53"/>
        <v>20184.888042793158</v>
      </c>
      <c r="AP48" s="9">
        <f t="shared" si="54"/>
        <v>3.9264714358987615E-3</v>
      </c>
      <c r="AQ48" s="9">
        <f t="shared" si="55"/>
        <v>3.9264714358987615E-3</v>
      </c>
    </row>
    <row r="49" spans="1:43" x14ac:dyDescent="0.35">
      <c r="A49" s="1" t="s">
        <v>43</v>
      </c>
      <c r="B49" s="1">
        <v>2018</v>
      </c>
      <c r="D49" s="4"/>
      <c r="E49" s="4"/>
      <c r="F49" s="4"/>
      <c r="G49" s="4"/>
      <c r="H49" s="4"/>
      <c r="I49" s="4"/>
      <c r="J49" s="4"/>
      <c r="K49" s="4"/>
      <c r="L49" s="4"/>
      <c r="M49" s="4"/>
      <c r="N49" s="4"/>
      <c r="O49" s="4"/>
      <c r="P49" s="4">
        <v>12355.23547</v>
      </c>
      <c r="Q49" s="4"/>
      <c r="R49" s="4">
        <v>20919.608109999997</v>
      </c>
      <c r="S49" s="4">
        <v>2651.9649399999998</v>
      </c>
      <c r="T49" s="4"/>
      <c r="U49" s="4"/>
      <c r="V49" s="4"/>
      <c r="W49" s="4"/>
      <c r="X49" s="4"/>
      <c r="Y49" s="4"/>
      <c r="Z49" s="4"/>
      <c r="AA49" s="4"/>
      <c r="AB49" s="4"/>
      <c r="AC49" s="4"/>
      <c r="AD49" s="4"/>
      <c r="AE49" s="4">
        <v>6624.5221300000003</v>
      </c>
      <c r="AF49" s="4"/>
      <c r="AG49" s="4">
        <v>12355.23547</v>
      </c>
      <c r="AH49" s="4"/>
      <c r="AI49" s="4">
        <v>2386.76845</v>
      </c>
      <c r="AJ49" s="4">
        <v>14560.282450000002</v>
      </c>
      <c r="AK49" s="7">
        <f t="shared" si="49"/>
        <v>12355.23547</v>
      </c>
      <c r="AL49" s="7">
        <f t="shared" si="50"/>
        <v>6624.5221300000003</v>
      </c>
      <c r="AM49" s="8">
        <f t="shared" si="51"/>
        <v>5730.7133399999993</v>
      </c>
      <c r="AN49" s="8">
        <f t="shared" si="52"/>
        <v>0</v>
      </c>
      <c r="AO49" s="7">
        <f t="shared" si="53"/>
        <v>5730.7133399999993</v>
      </c>
      <c r="AP49" s="9">
        <f t="shared" si="54"/>
        <v>0</v>
      </c>
      <c r="AQ49" s="9">
        <f t="shared" si="55"/>
        <v>0</v>
      </c>
    </row>
    <row r="50" spans="1:43" x14ac:dyDescent="0.35">
      <c r="A50" s="1" t="s">
        <v>43</v>
      </c>
      <c r="B50" s="1">
        <v>2019</v>
      </c>
      <c r="D50" s="4"/>
      <c r="E50" s="4"/>
      <c r="F50" s="4"/>
      <c r="G50" s="4"/>
      <c r="H50" s="4"/>
      <c r="I50" s="4"/>
      <c r="J50" s="4"/>
      <c r="K50" s="4"/>
      <c r="L50" s="4"/>
      <c r="M50" s="4"/>
      <c r="N50" s="4"/>
      <c r="O50" s="4"/>
      <c r="P50" s="4">
        <v>10487.343120000001</v>
      </c>
      <c r="Q50" s="4"/>
      <c r="R50" s="4">
        <v>17321.739290000001</v>
      </c>
      <c r="S50" s="4">
        <v>2430.5572499999998</v>
      </c>
      <c r="T50" s="4"/>
      <c r="U50" s="4"/>
      <c r="V50" s="4"/>
      <c r="W50" s="4"/>
      <c r="X50" s="4"/>
      <c r="Y50" s="4"/>
      <c r="Z50" s="4"/>
      <c r="AA50" s="4"/>
      <c r="AB50" s="4"/>
      <c r="AC50" s="4"/>
      <c r="AD50" s="4"/>
      <c r="AE50" s="4">
        <v>5618.0448800000004</v>
      </c>
      <c r="AF50" s="4"/>
      <c r="AG50" s="4">
        <v>10487.343120000001</v>
      </c>
      <c r="AH50" s="4"/>
      <c r="AI50" s="4">
        <v>2187.5015399999997</v>
      </c>
      <c r="AJ50" s="4">
        <v>11946.75014</v>
      </c>
      <c r="AK50" s="7">
        <f t="shared" si="49"/>
        <v>10487.343120000001</v>
      </c>
      <c r="AL50" s="7">
        <f t="shared" si="50"/>
        <v>5618.0448800000004</v>
      </c>
      <c r="AM50" s="8">
        <f t="shared" si="51"/>
        <v>4869.298240000001</v>
      </c>
      <c r="AN50" s="8">
        <f t="shared" si="52"/>
        <v>0</v>
      </c>
      <c r="AO50" s="7">
        <f t="shared" si="53"/>
        <v>4869.298240000001</v>
      </c>
      <c r="AP50" s="9">
        <f t="shared" si="54"/>
        <v>0</v>
      </c>
      <c r="AQ50" s="9">
        <f t="shared" si="55"/>
        <v>0</v>
      </c>
    </row>
    <row r="51" spans="1:43" x14ac:dyDescent="0.35">
      <c r="A51" s="1" t="s">
        <v>44</v>
      </c>
      <c r="B51" s="1">
        <v>2018</v>
      </c>
      <c r="C51" s="1">
        <v>0</v>
      </c>
      <c r="D51" s="4">
        <v>0.32176180209138866</v>
      </c>
      <c r="E51" s="4">
        <v>1.8081822635055056</v>
      </c>
      <c r="F51" s="4">
        <v>0.46613144309090893</v>
      </c>
      <c r="G51" s="4">
        <v>184.99956939158122</v>
      </c>
      <c r="H51" s="4"/>
      <c r="I51" s="4">
        <v>9.610850000000001</v>
      </c>
      <c r="J51" s="4">
        <v>229.81277999999998</v>
      </c>
      <c r="K51" s="4">
        <v>59.116889999999998</v>
      </c>
      <c r="L51" s="4">
        <v>377.97841</v>
      </c>
      <c r="M51" s="4">
        <v>0</v>
      </c>
      <c r="N51" s="4">
        <v>15860.282660000003</v>
      </c>
      <c r="O51" s="4">
        <v>1491.74532273714</v>
      </c>
      <c r="P51" s="4">
        <v>8726.9458900000009</v>
      </c>
      <c r="Q51" s="4"/>
      <c r="R51" s="4">
        <v>14771.091810000002</v>
      </c>
      <c r="S51" s="4">
        <v>3240.73441</v>
      </c>
      <c r="T51" s="4"/>
      <c r="U51" s="4">
        <v>18.966931928301683</v>
      </c>
      <c r="V51" s="4">
        <v>47.148357566615431</v>
      </c>
      <c r="W51" s="4">
        <v>264.91196649353355</v>
      </c>
      <c r="X51" s="4">
        <v>30.792041074497302</v>
      </c>
      <c r="Y51" s="4">
        <v>6.4702200000000003</v>
      </c>
      <c r="Z51" s="4">
        <v>150.42833999999999</v>
      </c>
      <c r="AA51" s="4">
        <v>40.565899999999999</v>
      </c>
      <c r="AB51" s="4">
        <v>10917.86334</v>
      </c>
      <c r="AC51" s="4">
        <v>8037.8304568154817</v>
      </c>
      <c r="AD51" s="4">
        <v>0</v>
      </c>
      <c r="AE51" s="4">
        <v>8022.0406800000001</v>
      </c>
      <c r="AF51" s="4"/>
      <c r="AG51" s="4">
        <v>8726.9458900000009</v>
      </c>
      <c r="AH51" s="4"/>
      <c r="AI51" s="4">
        <v>2916.6610000000001</v>
      </c>
      <c r="AJ51" s="4">
        <v>7073.1245400000007</v>
      </c>
      <c r="AK51" s="7">
        <f t="shared" si="49"/>
        <v>8966.6912818020919</v>
      </c>
      <c r="AL51" s="7">
        <f t="shared" si="50"/>
        <v>8245.054529494917</v>
      </c>
      <c r="AM51" s="8">
        <f t="shared" si="51"/>
        <v>721.6367523071749</v>
      </c>
      <c r="AN51" s="8">
        <f t="shared" si="52"/>
        <v>174.22365216267895</v>
      </c>
      <c r="AO51" s="7">
        <f t="shared" si="53"/>
        <v>8933.6908612853349</v>
      </c>
      <c r="AP51" s="9">
        <f t="shared" si="54"/>
        <v>1.9501867130604127E-2</v>
      </c>
      <c r="AQ51" s="9">
        <f t="shared" si="55"/>
        <v>1.9501867130604127E-2</v>
      </c>
    </row>
    <row r="52" spans="1:43" x14ac:dyDescent="0.35">
      <c r="A52" s="1" t="s">
        <v>44</v>
      </c>
      <c r="B52" s="1">
        <v>2019</v>
      </c>
      <c r="C52" s="1">
        <v>0</v>
      </c>
      <c r="D52" s="4">
        <v>0.32537306283135775</v>
      </c>
      <c r="E52" s="4">
        <v>1.8286939542581742</v>
      </c>
      <c r="F52" s="4">
        <v>0.47140191927220898</v>
      </c>
      <c r="G52" s="4">
        <v>187.07014572399623</v>
      </c>
      <c r="H52" s="4"/>
      <c r="I52" s="4">
        <v>8.9480000000000004</v>
      </c>
      <c r="J52" s="4">
        <v>227.66185999999999</v>
      </c>
      <c r="K52" s="4">
        <v>48.557020000000001</v>
      </c>
      <c r="L52" s="4">
        <v>1708.7011600000001</v>
      </c>
      <c r="M52" s="4">
        <v>0</v>
      </c>
      <c r="N52" s="4">
        <v>12945.16804</v>
      </c>
      <c r="O52" s="4">
        <v>1852.5648806552499</v>
      </c>
      <c r="P52" s="4">
        <v>4435.9697100000003</v>
      </c>
      <c r="Q52" s="4"/>
      <c r="R52" s="4">
        <v>7741.4291199999989</v>
      </c>
      <c r="S52" s="4">
        <v>2564.3913499999999</v>
      </c>
      <c r="T52" s="4"/>
      <c r="U52" s="4">
        <v>19.042114494688704</v>
      </c>
      <c r="V52" s="4">
        <v>47.339366608335666</v>
      </c>
      <c r="W52" s="4">
        <v>265.98560179714116</v>
      </c>
      <c r="X52" s="4">
        <v>33.606790745766695</v>
      </c>
      <c r="Y52" s="4">
        <v>6.0477999999999996</v>
      </c>
      <c r="Z52" s="4">
        <v>142.74705999999998</v>
      </c>
      <c r="AA52" s="4">
        <v>35.660139999999998</v>
      </c>
      <c r="AB52" s="4">
        <v>9609.4118799999997</v>
      </c>
      <c r="AC52" s="4">
        <v>4169.1780467797007</v>
      </c>
      <c r="AD52" s="4">
        <v>0</v>
      </c>
      <c r="AE52" s="4">
        <v>3827.6520199999995</v>
      </c>
      <c r="AF52" s="4"/>
      <c r="AG52" s="4">
        <v>4435.9697100000003</v>
      </c>
      <c r="AH52" s="4"/>
      <c r="AI52" s="4">
        <v>2307.9522000000002</v>
      </c>
      <c r="AJ52" s="4">
        <v>4170.2162499999995</v>
      </c>
      <c r="AK52" s="39">
        <f t="shared" si="49"/>
        <v>4672.904943062832</v>
      </c>
      <c r="AL52" s="39">
        <f t="shared" si="50"/>
        <v>4042.8283611030238</v>
      </c>
      <c r="AM52" s="40">
        <f t="shared" si="51"/>
        <v>630.07658195980821</v>
      </c>
      <c r="AN52" s="40">
        <f t="shared" si="52"/>
        <v>176.2782589855743</v>
      </c>
      <c r="AO52" s="39">
        <f t="shared" si="53"/>
        <v>4975.5328877250831</v>
      </c>
      <c r="AP52" s="41">
        <f t="shared" si="54"/>
        <v>3.5429020963857479E-2</v>
      </c>
      <c r="AQ52" s="41">
        <f t="shared" si="55"/>
        <v>3.5429020963857479E-2</v>
      </c>
    </row>
    <row r="53" spans="1:43" s="42" customFormat="1" x14ac:dyDescent="0.35">
      <c r="A53" s="42" t="s">
        <v>45</v>
      </c>
      <c r="B53" s="42">
        <v>2018</v>
      </c>
      <c r="D53" s="43"/>
      <c r="E53" s="43">
        <v>0.18462215578048635</v>
      </c>
      <c r="F53" s="43">
        <v>3.8783936474833624E-3</v>
      </c>
      <c r="G53" s="43">
        <v>7.788015009396293E-2</v>
      </c>
      <c r="H53" s="43">
        <v>16.834564609682079</v>
      </c>
      <c r="I53" s="43">
        <v>0</v>
      </c>
      <c r="J53" s="43">
        <v>0</v>
      </c>
      <c r="K53" s="43">
        <v>6.1977458479709792E-2</v>
      </c>
      <c r="L53" s="43">
        <v>0</v>
      </c>
      <c r="M53" s="43">
        <v>0</v>
      </c>
      <c r="N53" s="43">
        <v>189.44802254152029</v>
      </c>
      <c r="O53" s="43"/>
      <c r="P53" s="43"/>
      <c r="Q53" s="43"/>
      <c r="R53" s="43">
        <v>48.568520000000007</v>
      </c>
      <c r="S53" s="43">
        <v>23.915929999999996</v>
      </c>
      <c r="T53" s="43"/>
      <c r="U53" s="44">
        <v>1.2499999999999998</v>
      </c>
      <c r="V53" s="43"/>
      <c r="W53" s="43"/>
      <c r="X53" s="43">
        <v>37.159999999999989</v>
      </c>
      <c r="Y53" s="43"/>
      <c r="Z53" s="43"/>
      <c r="AA53" s="43">
        <v>3.0020949940677329E-2</v>
      </c>
      <c r="AB53" s="43">
        <v>94.519979050059348</v>
      </c>
      <c r="AC53" s="43"/>
      <c r="AD53" s="43">
        <v>61.670000000000016</v>
      </c>
      <c r="AE53" s="43"/>
      <c r="AF53" s="43"/>
      <c r="AG53" s="43"/>
      <c r="AH53" s="43"/>
      <c r="AI53" s="43">
        <v>17.909676653162933</v>
      </c>
      <c r="AJ53" s="43">
        <v>42.402195440435406</v>
      </c>
      <c r="AK53" s="7">
        <f t="shared" ref="AK53:AK58" si="56">ABS(C53)+ABS(D53)+ABS(I53)+ABS(J53)+ABS(P53)+ABS(Q53)</f>
        <v>0</v>
      </c>
      <c r="AL53" s="7">
        <f t="shared" ref="AL53:AL58" si="57">ABS(U53)+ABS(V53)+ABS(Y53)+ABS(Z53)+ABS(AE53)+ABS(AF53)</f>
        <v>1.2499999999999998</v>
      </c>
      <c r="AM53" s="8">
        <f t="shared" ref="AM53:AM58" si="58">AK53-AL53</f>
        <v>-1.2499999999999998</v>
      </c>
      <c r="AN53" s="8">
        <f t="shared" ref="AN53:AN58" si="59">(ABS(U53)+ABS(V53)+ABS(W53)+ABS(X53))-(ABS(C53)+ABS(D53)+ABS(E53)+ABS(F53)+ABS(G53)+ABS(H53))</f>
        <v>21.309054690795978</v>
      </c>
      <c r="AO53" s="7">
        <f t="shared" ref="AO53:AO58" si="60">ABS(AC53)+ABS(AD53)+AM53+AN53</f>
        <v>81.729054690795991</v>
      </c>
      <c r="AP53" s="9">
        <f t="shared" ref="AP53:AP58" si="61">AN53/AO53</f>
        <v>0.26072802103748938</v>
      </c>
      <c r="AQ53" s="9">
        <f t="shared" ref="AQ53:AQ58" si="62">ABS(AP53)</f>
        <v>0.26072802103748938</v>
      </c>
    </row>
    <row r="54" spans="1:43" s="42" customFormat="1" x14ac:dyDescent="0.35">
      <c r="A54" s="42" t="s">
        <v>45</v>
      </c>
      <c r="B54" s="42">
        <v>2019</v>
      </c>
      <c r="D54" s="43"/>
      <c r="E54" s="43">
        <v>0.20051348518921097</v>
      </c>
      <c r="F54" s="43">
        <v>4.2124863262156045E-3</v>
      </c>
      <c r="G54" s="43">
        <v>8.4583521003409975E-2</v>
      </c>
      <c r="H54" s="43">
        <v>17.931033562322995</v>
      </c>
      <c r="I54" s="43">
        <v>0</v>
      </c>
      <c r="J54" s="43">
        <v>0</v>
      </c>
      <c r="K54" s="43">
        <v>5.6542734673452312E-2</v>
      </c>
      <c r="L54" s="43">
        <v>0</v>
      </c>
      <c r="M54" s="43">
        <v>0</v>
      </c>
      <c r="N54" s="43">
        <v>172.54345726532654</v>
      </c>
      <c r="O54" s="43"/>
      <c r="P54" s="43"/>
      <c r="Q54" s="43"/>
      <c r="R54" s="43">
        <v>36.428069999999998</v>
      </c>
      <c r="S54" s="43">
        <v>30.85294</v>
      </c>
      <c r="T54" s="43"/>
      <c r="U54" s="44">
        <v>1.25486609571083</v>
      </c>
      <c r="V54" s="43"/>
      <c r="W54" s="43"/>
      <c r="X54" s="43">
        <v>40.123724732560611</v>
      </c>
      <c r="Y54" s="43"/>
      <c r="Z54" s="43"/>
      <c r="AA54" s="43">
        <v>2.7469380070724341E-2</v>
      </c>
      <c r="AB54" s="43">
        <v>86.082530619929273</v>
      </c>
      <c r="AC54" s="43"/>
      <c r="AD54" s="43">
        <v>56.339999999999833</v>
      </c>
      <c r="AE54" s="43"/>
      <c r="AF54" s="43"/>
      <c r="AG54" s="43"/>
      <c r="AH54" s="43"/>
      <c r="AI54" s="43">
        <v>21.663159807641239</v>
      </c>
      <c r="AJ54" s="43">
        <v>30.826698469155293</v>
      </c>
      <c r="AK54" s="7">
        <f t="shared" si="56"/>
        <v>0</v>
      </c>
      <c r="AL54" s="7">
        <f t="shared" si="57"/>
        <v>1.25486609571083</v>
      </c>
      <c r="AM54" s="8">
        <f t="shared" si="58"/>
        <v>-1.25486609571083</v>
      </c>
      <c r="AN54" s="8">
        <f t="shared" si="59"/>
        <v>23.158247773429611</v>
      </c>
      <c r="AO54" s="7">
        <f t="shared" si="60"/>
        <v>78.243381677718617</v>
      </c>
      <c r="AP54" s="9">
        <f t="shared" si="61"/>
        <v>0.29597708172708481</v>
      </c>
      <c r="AQ54" s="9">
        <f t="shared" si="62"/>
        <v>0.29597708172708481</v>
      </c>
    </row>
    <row r="55" spans="1:43" x14ac:dyDescent="0.35">
      <c r="A55" s="1" t="s">
        <v>46</v>
      </c>
      <c r="B55" s="1">
        <v>2018</v>
      </c>
      <c r="C55" s="1">
        <v>0</v>
      </c>
      <c r="D55" s="4">
        <v>4.6621734500420196E-3</v>
      </c>
      <c r="E55" s="4">
        <v>2636.7870069616306</v>
      </c>
      <c r="F55" s="4">
        <v>2.609269290438117</v>
      </c>
      <c r="G55" s="4">
        <v>79.720440955336983</v>
      </c>
      <c r="H55" s="4">
        <v>2453.8667202305278</v>
      </c>
      <c r="I55" s="4">
        <v>587.77836437295105</v>
      </c>
      <c r="J55" s="4">
        <v>8.2365531908913514</v>
      </c>
      <c r="K55" s="4">
        <v>21.539927732217379</v>
      </c>
      <c r="L55" s="4">
        <v>0</v>
      </c>
      <c r="M55" s="4">
        <v>0</v>
      </c>
      <c r="N55" s="4">
        <v>24632.175154703935</v>
      </c>
      <c r="O55" s="4">
        <v>70716.66</v>
      </c>
      <c r="P55" s="4">
        <v>16768.900270000002</v>
      </c>
      <c r="Q55" s="4"/>
      <c r="R55" s="4">
        <v>41354.05702</v>
      </c>
      <c r="S55" s="4">
        <v>3987.9095699999998</v>
      </c>
      <c r="T55" s="4"/>
      <c r="U55" s="4">
        <v>374.4211169421207</v>
      </c>
      <c r="V55" s="4">
        <v>1.4573542827809314</v>
      </c>
      <c r="W55" s="4">
        <v>5882.6115287750963</v>
      </c>
      <c r="X55" s="4">
        <v>1247.798000000003</v>
      </c>
      <c r="Y55" s="4">
        <v>385.15660819433532</v>
      </c>
      <c r="Z55" s="4">
        <v>6.4332686456639019</v>
      </c>
      <c r="AA55" s="4">
        <v>15.286565400853821</v>
      </c>
      <c r="AB55" s="4">
        <v>16499.153557759146</v>
      </c>
      <c r="AC55" s="4">
        <v>0</v>
      </c>
      <c r="AD55" s="4">
        <v>68958.25999999998</v>
      </c>
      <c r="AE55" s="4">
        <v>30585.436719999998</v>
      </c>
      <c r="AF55" s="4"/>
      <c r="AG55" s="4">
        <v>16768.900270000002</v>
      </c>
      <c r="AH55" s="4"/>
      <c r="AI55" s="4">
        <v>3589.1186399999997</v>
      </c>
      <c r="AJ55" s="4">
        <v>11167.411259999997</v>
      </c>
      <c r="AK55" s="7">
        <f t="shared" si="56"/>
        <v>17364.919849737293</v>
      </c>
      <c r="AL55" s="7">
        <f t="shared" si="57"/>
        <v>31352.905068064898</v>
      </c>
      <c r="AM55" s="8">
        <f t="shared" si="58"/>
        <v>-13987.985218327605</v>
      </c>
      <c r="AN55" s="8">
        <f t="shared" si="59"/>
        <v>2333.2999003886171</v>
      </c>
      <c r="AO55" s="7">
        <f t="shared" si="60"/>
        <v>57303.574682060986</v>
      </c>
      <c r="AP55" s="9">
        <f t="shared" si="61"/>
        <v>4.0718225928042528E-2</v>
      </c>
      <c r="AQ55" s="9">
        <f t="shared" si="62"/>
        <v>4.0718225928042528E-2</v>
      </c>
    </row>
    <row r="56" spans="1:43" x14ac:dyDescent="0.35">
      <c r="A56" s="1" t="s">
        <v>46</v>
      </c>
      <c r="B56" s="1">
        <v>2019</v>
      </c>
      <c r="C56" s="1">
        <v>0</v>
      </c>
      <c r="D56" s="4">
        <v>5.6228761101404694E-3</v>
      </c>
      <c r="E56" s="4">
        <v>3347.6733720513262</v>
      </c>
      <c r="F56" s="4">
        <v>3.1465530878197461</v>
      </c>
      <c r="G56" s="4">
        <v>131.91561073317339</v>
      </c>
      <c r="H56" s="4">
        <v>3135.9554274615784</v>
      </c>
      <c r="I56" s="4">
        <v>780.16429356858066</v>
      </c>
      <c r="J56" s="4">
        <v>10.10486209955174</v>
      </c>
      <c r="K56" s="4">
        <v>27.041688746046091</v>
      </c>
      <c r="L56" s="4">
        <v>0</v>
      </c>
      <c r="M56" s="4">
        <v>0</v>
      </c>
      <c r="N56" s="4">
        <v>31582.329155585823</v>
      </c>
      <c r="O56" s="4">
        <v>70512.539999999979</v>
      </c>
      <c r="P56" s="4">
        <v>20506.439460000001</v>
      </c>
      <c r="Q56" s="4"/>
      <c r="R56" s="4">
        <v>49640.244689999992</v>
      </c>
      <c r="S56" s="4">
        <v>4920.8203700000004</v>
      </c>
      <c r="T56" s="4"/>
      <c r="U56" s="4">
        <v>479.34797347620793</v>
      </c>
      <c r="V56" s="4">
        <v>1.8562955250149837</v>
      </c>
      <c r="W56" s="4">
        <v>7665.4470758818334</v>
      </c>
      <c r="X56" s="4">
        <v>1138.7273071860964</v>
      </c>
      <c r="Y56" s="4">
        <v>564.99347598310158</v>
      </c>
      <c r="Z56" s="4">
        <v>9.0693272814874053</v>
      </c>
      <c r="AA56" s="4">
        <v>21.139319146040911</v>
      </c>
      <c r="AB56" s="4">
        <v>23384.217877589366</v>
      </c>
      <c r="AC56" s="4">
        <v>0</v>
      </c>
      <c r="AD56" s="4">
        <v>69498.78</v>
      </c>
      <c r="AE56" s="4">
        <v>36914.437429999998</v>
      </c>
      <c r="AF56" s="4"/>
      <c r="AG56" s="4">
        <v>20506.439460000001</v>
      </c>
      <c r="AH56" s="4"/>
      <c r="AI56" s="4">
        <v>4428.7383500000005</v>
      </c>
      <c r="AJ56" s="4">
        <v>13217.889290000001</v>
      </c>
      <c r="AK56" s="7">
        <f t="shared" si="56"/>
        <v>21296.714238544242</v>
      </c>
      <c r="AL56" s="7">
        <f t="shared" si="57"/>
        <v>37969.704502265813</v>
      </c>
      <c r="AM56" s="8">
        <f t="shared" si="58"/>
        <v>-16672.990263721571</v>
      </c>
      <c r="AN56" s="8">
        <f t="shared" si="59"/>
        <v>2666.682065859146</v>
      </c>
      <c r="AO56" s="7">
        <f t="shared" si="60"/>
        <v>55492.471802137574</v>
      </c>
      <c r="AP56" s="9">
        <f t="shared" si="61"/>
        <v>4.8054843823994615E-2</v>
      </c>
      <c r="AQ56" s="9">
        <f t="shared" si="62"/>
        <v>4.8054843823994615E-2</v>
      </c>
    </row>
    <row r="57" spans="1:43" x14ac:dyDescent="0.35">
      <c r="A57" s="1" t="s">
        <v>47</v>
      </c>
      <c r="B57" s="1">
        <v>2018</v>
      </c>
      <c r="C57" s="1">
        <v>0</v>
      </c>
      <c r="D57" s="4">
        <v>2.1445125962240492E-3</v>
      </c>
      <c r="E57" s="4">
        <v>39.579344425920915</v>
      </c>
      <c r="F57" s="4">
        <v>1.0660427103332215</v>
      </c>
      <c r="G57" s="4">
        <v>758.33484602640283</v>
      </c>
      <c r="H57" s="4">
        <v>630.44864277357931</v>
      </c>
      <c r="I57" s="4">
        <v>11891.894286000339</v>
      </c>
      <c r="J57" s="4">
        <v>5.2198240963113225</v>
      </c>
      <c r="K57" s="4">
        <v>522.50052995953627</v>
      </c>
      <c r="L57" s="4">
        <v>73128.53669974384</v>
      </c>
      <c r="M57" s="4">
        <v>0</v>
      </c>
      <c r="N57" s="4">
        <v>268088.69866019994</v>
      </c>
      <c r="O57" s="4">
        <v>8773.2100000000009</v>
      </c>
      <c r="P57" s="4">
        <v>362291.17608</v>
      </c>
      <c r="Q57" s="4"/>
      <c r="R57" s="4">
        <v>653778.99809999997</v>
      </c>
      <c r="S57" s="4">
        <v>61208.751150000004</v>
      </c>
      <c r="T57" s="4"/>
      <c r="U57" s="4">
        <v>877.36287535276824</v>
      </c>
      <c r="V57" s="4">
        <v>0.23421289432364953</v>
      </c>
      <c r="W57" s="4">
        <v>1057.2958075477191</v>
      </c>
      <c r="X57" s="4">
        <v>142.71740530517698</v>
      </c>
      <c r="Y57" s="4">
        <v>7353.0614923831936</v>
      </c>
      <c r="Z57" s="4">
        <v>2.5517587196071068</v>
      </c>
      <c r="AA57" s="4">
        <v>330.00900944060004</v>
      </c>
      <c r="AB57" s="4">
        <v>151035.3777394566</v>
      </c>
      <c r="AC57" s="4">
        <v>9683.7599999999984</v>
      </c>
      <c r="AD57" s="4">
        <v>337066.24000000005</v>
      </c>
      <c r="AE57" s="4">
        <v>391053.09538000007</v>
      </c>
      <c r="AF57" s="4"/>
      <c r="AG57" s="4">
        <v>362291.17608</v>
      </c>
      <c r="AH57" s="4"/>
      <c r="AI57" s="4">
        <v>55087.876040000003</v>
      </c>
      <c r="AJ57" s="4">
        <v>268846.77784</v>
      </c>
      <c r="AK57" s="7">
        <f t="shared" si="56"/>
        <v>374188.29233460926</v>
      </c>
      <c r="AL57" s="7">
        <f t="shared" si="57"/>
        <v>399286.30571934994</v>
      </c>
      <c r="AM57" s="8">
        <f t="shared" si="58"/>
        <v>-25098.013384740683</v>
      </c>
      <c r="AN57" s="8">
        <f t="shared" si="59"/>
        <v>648.17928065115575</v>
      </c>
      <c r="AO57" s="7">
        <f t="shared" si="60"/>
        <v>322300.16589591053</v>
      </c>
      <c r="AP57" s="9">
        <f t="shared" si="61"/>
        <v>2.0111043965782213E-3</v>
      </c>
      <c r="AQ57" s="9">
        <f t="shared" si="62"/>
        <v>2.0111043965782213E-3</v>
      </c>
    </row>
    <row r="58" spans="1:43" x14ac:dyDescent="0.35">
      <c r="A58" s="1" t="s">
        <v>47</v>
      </c>
      <c r="B58" s="1">
        <v>2019</v>
      </c>
      <c r="C58" s="1">
        <v>0</v>
      </c>
      <c r="D58" s="4">
        <v>1.4324656235943031E-3</v>
      </c>
      <c r="E58" s="4">
        <v>10.673277878358144</v>
      </c>
      <c r="F58" s="4">
        <v>0.70900590531090313</v>
      </c>
      <c r="G58" s="4">
        <v>503.45288863674421</v>
      </c>
      <c r="H58" s="4">
        <v>158.05370706781227</v>
      </c>
      <c r="I58" s="4">
        <v>12283.278306911339</v>
      </c>
      <c r="J58" s="4">
        <v>5.7579460279005623</v>
      </c>
      <c r="K58" s="4">
        <v>551.72136111172665</v>
      </c>
      <c r="L58" s="4">
        <v>110043.48515925709</v>
      </c>
      <c r="M58" s="4">
        <v>0</v>
      </c>
      <c r="N58" s="4">
        <v>271665.56722669187</v>
      </c>
      <c r="O58" s="4">
        <v>8540.0799999999981</v>
      </c>
      <c r="P58" s="4">
        <v>364266.68598000001</v>
      </c>
      <c r="Q58" s="4"/>
      <c r="R58" s="4">
        <v>643040.47608000005</v>
      </c>
      <c r="S58" s="4">
        <v>68246.04247</v>
      </c>
      <c r="T58" s="4"/>
      <c r="U58" s="4">
        <v>533.17593696759423</v>
      </c>
      <c r="V58" s="4">
        <v>0.14236258045514449</v>
      </c>
      <c r="W58" s="4">
        <v>246.71564644171025</v>
      </c>
      <c r="X58" s="4">
        <v>112.84836709354492</v>
      </c>
      <c r="Y58" s="4">
        <v>7507.6232096255444</v>
      </c>
      <c r="Z58" s="4">
        <v>2.4922823294006307</v>
      </c>
      <c r="AA58" s="4">
        <v>332.2025517825312</v>
      </c>
      <c r="AB58" s="4">
        <v>152018.68195626253</v>
      </c>
      <c r="AC58" s="4">
        <v>9581.239999999998</v>
      </c>
      <c r="AD58" s="4">
        <v>328645.76000000001</v>
      </c>
      <c r="AE58" s="4">
        <v>392092.22389999992</v>
      </c>
      <c r="AF58" s="4"/>
      <c r="AG58" s="4">
        <v>364266.68598000001</v>
      </c>
      <c r="AH58" s="4"/>
      <c r="AI58" s="4">
        <v>61421.438250000007</v>
      </c>
      <c r="AJ58" s="4">
        <v>257772.85644</v>
      </c>
      <c r="AK58" s="7">
        <f t="shared" si="56"/>
        <v>376555.72366540489</v>
      </c>
      <c r="AL58" s="7">
        <f t="shared" si="57"/>
        <v>400135.65769150294</v>
      </c>
      <c r="AM58" s="8">
        <f t="shared" si="58"/>
        <v>-23579.934026098053</v>
      </c>
      <c r="AN58" s="8">
        <f t="shared" si="59"/>
        <v>219.99200112945528</v>
      </c>
      <c r="AO58" s="7">
        <f t="shared" si="60"/>
        <v>314867.05797503138</v>
      </c>
      <c r="AP58" s="9">
        <f t="shared" si="61"/>
        <v>6.9868217572287413E-4</v>
      </c>
      <c r="AQ58" s="9">
        <f t="shared" si="62"/>
        <v>6.9868217572287413E-4</v>
      </c>
    </row>
    <row r="59" spans="1:43" x14ac:dyDescent="0.35">
      <c r="A59" s="1" t="s">
        <v>48</v>
      </c>
      <c r="B59" s="1">
        <v>2018</v>
      </c>
      <c r="C59" s="1">
        <v>0</v>
      </c>
      <c r="D59" s="4">
        <v>3.2710170005907785E-3</v>
      </c>
      <c r="E59" s="4">
        <v>6847.7171999396423</v>
      </c>
      <c r="F59" s="4">
        <v>1.4069897159460989</v>
      </c>
      <c r="G59" s="4">
        <v>82.417942360610013</v>
      </c>
      <c r="H59" s="4">
        <v>11.790508268156211</v>
      </c>
      <c r="I59" s="4">
        <v>2388.6108775601324</v>
      </c>
      <c r="J59" s="4">
        <v>4.1062285839976331</v>
      </c>
      <c r="K59" s="4">
        <v>352.35323107207796</v>
      </c>
      <c r="L59" s="4">
        <v>4115.6805774657887</v>
      </c>
      <c r="M59" s="4">
        <v>0</v>
      </c>
      <c r="N59" s="4">
        <v>168059.84908531801</v>
      </c>
      <c r="O59" s="4">
        <v>6145.9</v>
      </c>
      <c r="P59" s="4">
        <v>128726.94072</v>
      </c>
      <c r="Q59" s="4"/>
      <c r="R59" s="4">
        <v>202069.63679000002</v>
      </c>
      <c r="S59" s="4">
        <v>27858.880559999998</v>
      </c>
      <c r="T59" s="4"/>
      <c r="U59" s="4">
        <v>344.51778776543756</v>
      </c>
      <c r="V59" s="4">
        <v>1.9953630270054756</v>
      </c>
      <c r="W59" s="4">
        <v>7441.7508492075558</v>
      </c>
      <c r="X59" s="4">
        <v>1775.5129999999974</v>
      </c>
      <c r="Y59" s="4">
        <v>1765.6736912134352</v>
      </c>
      <c r="Z59" s="4">
        <v>2.9559487193188962</v>
      </c>
      <c r="AA59" s="4">
        <v>253.91888760320637</v>
      </c>
      <c r="AB59" s="4">
        <v>119948.45147246402</v>
      </c>
      <c r="AC59" s="4">
        <v>2758.4999999999995</v>
      </c>
      <c r="AD59" s="4">
        <v>56337.000000000007</v>
      </c>
      <c r="AE59" s="4">
        <v>145796.10394</v>
      </c>
      <c r="AF59" s="4"/>
      <c r="AG59" s="4">
        <v>128726.94072</v>
      </c>
      <c r="AH59" s="4"/>
      <c r="AI59" s="4">
        <v>25072.9925</v>
      </c>
      <c r="AJ59" s="4">
        <v>59059.420929999993</v>
      </c>
      <c r="AK59" s="7">
        <f t="shared" ref="AK59:AK66" si="63">ABS(C59)+ABS(D59)+ABS(I59)+ABS(J59)+ABS(P59)+ABS(Q59)</f>
        <v>131119.66109716112</v>
      </c>
      <c r="AL59" s="7">
        <f t="shared" ref="AL59:AL66" si="64">ABS(U59)+ABS(V59)+ABS(Y59)+ABS(Z59)+ABS(AE59)+ABS(AF59)</f>
        <v>147911.24673072519</v>
      </c>
      <c r="AM59" s="8">
        <f t="shared" ref="AM59:AM66" si="65">AK59-AL59</f>
        <v>-16791.585633564071</v>
      </c>
      <c r="AN59" s="8">
        <f t="shared" ref="AN59:AN66" si="66">(ABS(U59)+ABS(V59)+ABS(W59)+ABS(X59))-(ABS(C59)+ABS(D59)+ABS(E59)+ABS(F59)+ABS(G59)+ABS(H59))</f>
        <v>2620.4410886986407</v>
      </c>
      <c r="AO59" s="7">
        <f t="shared" ref="AO59:AO66" si="67">ABS(AC59)+ABS(AD59)+AM59+AN59</f>
        <v>44924.355455134573</v>
      </c>
      <c r="AP59" s="9">
        <f t="shared" ref="AP59:AP66" si="68">AN59/AO59</f>
        <v>5.8330076461879224E-2</v>
      </c>
      <c r="AQ59" s="9">
        <f t="shared" ref="AQ59:AQ66" si="69">ABS(AP59)</f>
        <v>5.8330076461879224E-2</v>
      </c>
    </row>
    <row r="60" spans="1:43" x14ac:dyDescent="0.35">
      <c r="A60" s="1" t="s">
        <v>48</v>
      </c>
      <c r="B60" s="1">
        <v>2019</v>
      </c>
      <c r="C60" s="1">
        <v>0</v>
      </c>
      <c r="D60" s="4">
        <v>2.9757836898810816E-3</v>
      </c>
      <c r="E60" s="4">
        <v>6268.5872908812617</v>
      </c>
      <c r="F60" s="4">
        <v>1.2914487168776956</v>
      </c>
      <c r="G60" s="4">
        <v>84.455743615115438</v>
      </c>
      <c r="H60" s="4">
        <v>10.447984548952611</v>
      </c>
      <c r="I60" s="4">
        <v>2487.0448333879121</v>
      </c>
      <c r="J60" s="4">
        <v>4.4871213581121818</v>
      </c>
      <c r="K60" s="4">
        <v>365.05044754872625</v>
      </c>
      <c r="L60" s="4">
        <v>7101.5160839296886</v>
      </c>
      <c r="M60" s="4">
        <v>0</v>
      </c>
      <c r="N60" s="4">
        <v>171070.10151377559</v>
      </c>
      <c r="O60" s="4">
        <v>5406.6</v>
      </c>
      <c r="P60" s="4">
        <v>210940.94669999997</v>
      </c>
      <c r="Q60" s="4"/>
      <c r="R60" s="4">
        <v>311256.82917000004</v>
      </c>
      <c r="S60" s="4">
        <v>26497.048430000003</v>
      </c>
      <c r="T60" s="4"/>
      <c r="U60" s="4">
        <v>340.35586728302241</v>
      </c>
      <c r="V60" s="4">
        <v>1.9701355388708615</v>
      </c>
      <c r="W60" s="4">
        <v>6816.3119308301284</v>
      </c>
      <c r="X60" s="4">
        <v>1687.3307601622666</v>
      </c>
      <c r="Y60" s="4">
        <v>2142.5245073131782</v>
      </c>
      <c r="Z60" s="4">
        <v>3.5636285533922711</v>
      </c>
      <c r="AA60" s="4">
        <v>302.86746804955879</v>
      </c>
      <c r="AB60" s="4">
        <v>142780.2443960839</v>
      </c>
      <c r="AC60" s="4">
        <v>1809.0999999999997</v>
      </c>
      <c r="AD60" s="4">
        <v>39396.400000000009</v>
      </c>
      <c r="AE60" s="4">
        <v>262361.06477999996</v>
      </c>
      <c r="AF60" s="4"/>
      <c r="AG60" s="4">
        <v>210940.94669999997</v>
      </c>
      <c r="AH60" s="4"/>
      <c r="AI60" s="4">
        <v>23847.343580000001</v>
      </c>
      <c r="AJ60" s="4">
        <v>51545.469259999998</v>
      </c>
      <c r="AK60" s="7">
        <f t="shared" si="63"/>
        <v>213432.48163052968</v>
      </c>
      <c r="AL60" s="7">
        <f t="shared" si="64"/>
        <v>264849.47891868843</v>
      </c>
      <c r="AM60" s="8">
        <f t="shared" si="65"/>
        <v>-51416.997288158746</v>
      </c>
      <c r="AN60" s="8">
        <f t="shared" si="66"/>
        <v>2481.183250268391</v>
      </c>
      <c r="AO60" s="7">
        <f t="shared" si="67"/>
        <v>-7730.3140378903472</v>
      </c>
      <c r="AP60" s="9">
        <f t="shared" si="68"/>
        <v>-0.32096797595890708</v>
      </c>
      <c r="AQ60" s="9">
        <f t="shared" si="69"/>
        <v>0.32096797595890708</v>
      </c>
    </row>
    <row r="61" spans="1:43" x14ac:dyDescent="0.35">
      <c r="A61" s="1" t="s">
        <v>49</v>
      </c>
      <c r="B61" s="1">
        <v>2018</v>
      </c>
      <c r="C61" s="1">
        <v>0</v>
      </c>
      <c r="D61" s="4">
        <v>5.1666334650503791E-2</v>
      </c>
      <c r="E61" s="4">
        <v>759.60364071999902</v>
      </c>
      <c r="F61" s="4">
        <v>0.67074533395747271</v>
      </c>
      <c r="G61" s="4">
        <v>95.934649473382336</v>
      </c>
      <c r="H61" s="4">
        <v>1912.3328780990112</v>
      </c>
      <c r="I61" s="4">
        <v>403.65916382355033</v>
      </c>
      <c r="J61" s="4">
        <v>42.085975767177075</v>
      </c>
      <c r="K61" s="4">
        <v>155.09314325061152</v>
      </c>
      <c r="L61" s="4">
        <v>0</v>
      </c>
      <c r="M61" s="4">
        <v>0</v>
      </c>
      <c r="N61" s="4">
        <v>53162.231717158662</v>
      </c>
      <c r="O61" s="4">
        <v>14098.220000000003</v>
      </c>
      <c r="P61" s="4">
        <v>138594.19350000002</v>
      </c>
      <c r="Q61" s="4"/>
      <c r="R61" s="4">
        <v>193942.41138000001</v>
      </c>
      <c r="S61" s="4">
        <v>11191.85932</v>
      </c>
      <c r="T61" s="4"/>
      <c r="U61" s="4">
        <v>906.75788657036151</v>
      </c>
      <c r="V61" s="4">
        <v>56.30810758627257</v>
      </c>
      <c r="W61" s="4">
        <v>2407.4271940088961</v>
      </c>
      <c r="X61" s="4">
        <v>1978.554908208456</v>
      </c>
      <c r="Y61" s="4">
        <v>449.56887103610779</v>
      </c>
      <c r="Z61" s="4">
        <v>43.450905286234189</v>
      </c>
      <c r="AA61" s="4">
        <v>119.7558824377104</v>
      </c>
      <c r="AB61" s="4">
        <v>42405.624341239949</v>
      </c>
      <c r="AC61" s="4">
        <v>0</v>
      </c>
      <c r="AD61" s="4">
        <v>30316.089999999997</v>
      </c>
      <c r="AE61" s="4">
        <v>158168.46100000001</v>
      </c>
      <c r="AF61" s="4"/>
      <c r="AG61" s="4">
        <v>138594.19350000002</v>
      </c>
      <c r="AH61" s="4"/>
      <c r="AI61" s="4">
        <v>10072.673390000002</v>
      </c>
      <c r="AJ61" s="4">
        <v>36893.136310000002</v>
      </c>
      <c r="AK61" s="7">
        <f t="shared" si="63"/>
        <v>139039.9903059254</v>
      </c>
      <c r="AL61" s="7">
        <f t="shared" si="64"/>
        <v>159624.54677047898</v>
      </c>
      <c r="AM61" s="8">
        <f t="shared" si="65"/>
        <v>-20584.556464553578</v>
      </c>
      <c r="AN61" s="8">
        <f t="shared" si="66"/>
        <v>2580.4545164129859</v>
      </c>
      <c r="AO61" s="7">
        <f t="shared" si="67"/>
        <v>12311.988051859404</v>
      </c>
      <c r="AP61" s="9">
        <f t="shared" si="68"/>
        <v>0.20958877685259578</v>
      </c>
      <c r="AQ61" s="9">
        <f t="shared" si="69"/>
        <v>0.20958877685259578</v>
      </c>
    </row>
    <row r="62" spans="1:43" x14ac:dyDescent="0.35">
      <c r="A62" s="1" t="s">
        <v>49</v>
      </c>
      <c r="B62" s="1">
        <v>2019</v>
      </c>
      <c r="C62" s="1">
        <v>0</v>
      </c>
      <c r="D62" s="4">
        <v>4.4030637955546945E-2</v>
      </c>
      <c r="E62" s="4">
        <v>724.24063455566397</v>
      </c>
      <c r="F62" s="4">
        <v>0.57159245026710659</v>
      </c>
      <c r="G62" s="4">
        <v>76.153865678207183</v>
      </c>
      <c r="H62" s="4">
        <v>1822.4790595488382</v>
      </c>
      <c r="I62" s="4">
        <v>430.14084009980502</v>
      </c>
      <c r="J62" s="4">
        <v>49.125375164600598</v>
      </c>
      <c r="K62" s="4">
        <v>199.49910736219164</v>
      </c>
      <c r="L62" s="4">
        <v>0</v>
      </c>
      <c r="M62" s="4">
        <v>0</v>
      </c>
      <c r="N62" s="4">
        <v>65813.886317930825</v>
      </c>
      <c r="O62" s="4">
        <v>22226.220509156898</v>
      </c>
      <c r="P62" s="4">
        <v>172951.15908000001</v>
      </c>
      <c r="Q62" s="4"/>
      <c r="R62" s="4">
        <v>215327.70303</v>
      </c>
      <c r="S62" s="4">
        <v>8917.5178099999976</v>
      </c>
      <c r="T62" s="4"/>
      <c r="U62" s="4">
        <v>983.13354102956748</v>
      </c>
      <c r="V62" s="4">
        <v>56.996749198839318</v>
      </c>
      <c r="W62" s="4">
        <v>2179.5915816814004</v>
      </c>
      <c r="X62" s="4">
        <v>2020.8218487621152</v>
      </c>
      <c r="Y62" s="4">
        <v>455.22757962976243</v>
      </c>
      <c r="Z62" s="4">
        <v>43.132999516315429</v>
      </c>
      <c r="AA62" s="4">
        <v>127.76874276422699</v>
      </c>
      <c r="AB62" s="4">
        <v>43904.16716351483</v>
      </c>
      <c r="AC62" s="4">
        <v>0</v>
      </c>
      <c r="AD62" s="4">
        <v>36602.807617526691</v>
      </c>
      <c r="AE62" s="4">
        <v>187876.69968000002</v>
      </c>
      <c r="AF62" s="4"/>
      <c r="AG62" s="4">
        <v>172951.15908000001</v>
      </c>
      <c r="AH62" s="4"/>
      <c r="AI62" s="4">
        <v>8025.7660299999989</v>
      </c>
      <c r="AJ62" s="4">
        <v>28342.755140000001</v>
      </c>
      <c r="AK62" s="7">
        <f t="shared" si="63"/>
        <v>173430.46932590238</v>
      </c>
      <c r="AL62" s="7">
        <f t="shared" si="64"/>
        <v>189415.1905493745</v>
      </c>
      <c r="AM62" s="8">
        <f t="shared" si="65"/>
        <v>-15984.721223472123</v>
      </c>
      <c r="AN62" s="8">
        <f t="shared" si="66"/>
        <v>2617.0545378009906</v>
      </c>
      <c r="AO62" s="7">
        <f t="shared" si="67"/>
        <v>23235.14093185556</v>
      </c>
      <c r="AP62" s="9">
        <f t="shared" si="68"/>
        <v>0.11263346951397175</v>
      </c>
      <c r="AQ62" s="9">
        <f t="shared" si="69"/>
        <v>0.11263346951397175</v>
      </c>
    </row>
    <row r="63" spans="1:43" x14ac:dyDescent="0.35">
      <c r="A63" s="1" t="s">
        <v>50</v>
      </c>
      <c r="B63" s="1">
        <v>2018</v>
      </c>
      <c r="C63" s="1">
        <v>0</v>
      </c>
      <c r="D63" s="4">
        <v>986.54606954934491</v>
      </c>
      <c r="E63" s="4">
        <v>2439.4027241896192</v>
      </c>
      <c r="F63" s="4">
        <v>6.3087884864744979</v>
      </c>
      <c r="G63" s="4">
        <v>1103.5496003996984</v>
      </c>
      <c r="H63" s="4">
        <v>9.214204359933543</v>
      </c>
      <c r="I63" s="4">
        <v>2419.6581523303716</v>
      </c>
      <c r="J63" s="4">
        <v>55.405446416556032</v>
      </c>
      <c r="K63" s="4">
        <v>458.56517425700116</v>
      </c>
      <c r="L63" s="4">
        <v>6805.1567350060423</v>
      </c>
      <c r="M63" s="4">
        <v>0</v>
      </c>
      <c r="N63" s="4">
        <v>156804.41449199003</v>
      </c>
      <c r="O63" s="4">
        <v>413</v>
      </c>
      <c r="P63" s="4">
        <v>126195.34714999999</v>
      </c>
      <c r="Q63" s="4"/>
      <c r="R63" s="4">
        <v>186176.27477999998</v>
      </c>
      <c r="S63" s="4">
        <v>24535.248460000003</v>
      </c>
      <c r="T63" s="4"/>
      <c r="U63" s="4">
        <v>933.64140668550863</v>
      </c>
      <c r="V63" s="4">
        <v>1760.7265903095843</v>
      </c>
      <c r="W63" s="4">
        <v>4759.1101624088651</v>
      </c>
      <c r="X63" s="4">
        <v>673.75953445130585</v>
      </c>
      <c r="Y63" s="4">
        <v>2028.6191905590879</v>
      </c>
      <c r="Z63" s="4">
        <v>48.371454370233842</v>
      </c>
      <c r="AA63" s="4">
        <v>374.33061124627324</v>
      </c>
      <c r="AB63" s="4">
        <v>123782.87874382439</v>
      </c>
      <c r="AC63" s="4">
        <v>14856.000000000002</v>
      </c>
      <c r="AD63" s="4">
        <v>83.600000000000023</v>
      </c>
      <c r="AE63" s="4">
        <v>124871.815</v>
      </c>
      <c r="AF63" s="4"/>
      <c r="AG63" s="4">
        <v>126195.34714999999</v>
      </c>
      <c r="AH63" s="4"/>
      <c r="AI63" s="4">
        <v>22081.723620000001</v>
      </c>
      <c r="AJ63" s="4">
        <v>63757.984619999988</v>
      </c>
      <c r="AK63" s="7">
        <f t="shared" si="63"/>
        <v>129656.95681829625</v>
      </c>
      <c r="AL63" s="7">
        <f t="shared" si="64"/>
        <v>129643.17364192441</v>
      </c>
      <c r="AM63" s="8">
        <f t="shared" si="65"/>
        <v>13.783176371842274</v>
      </c>
      <c r="AN63" s="8">
        <f t="shared" si="66"/>
        <v>3582.216306870193</v>
      </c>
      <c r="AO63" s="7">
        <f t="shared" si="67"/>
        <v>18535.599483242037</v>
      </c>
      <c r="AP63" s="9">
        <f t="shared" si="68"/>
        <v>0.19326142162862661</v>
      </c>
      <c r="AQ63" s="9">
        <f t="shared" si="69"/>
        <v>0.19326142162862661</v>
      </c>
    </row>
    <row r="64" spans="1:43" x14ac:dyDescent="0.35">
      <c r="A64" s="1" t="s">
        <v>50</v>
      </c>
      <c r="B64" s="1">
        <v>2019</v>
      </c>
      <c r="C64" s="1">
        <v>0</v>
      </c>
      <c r="D64" s="4">
        <v>81.135597062664374</v>
      </c>
      <c r="E64" s="4">
        <v>1388.2276702448955</v>
      </c>
      <c r="F64" s="4">
        <v>6.715140006052092</v>
      </c>
      <c r="G64" s="4">
        <v>1331.6784389727547</v>
      </c>
      <c r="H64" s="4">
        <v>9.8664322602275085</v>
      </c>
      <c r="I64" s="4">
        <v>1780.7177055183679</v>
      </c>
      <c r="J64" s="4">
        <v>43.297796828585561</v>
      </c>
      <c r="K64" s="4">
        <v>390.00048403725822</v>
      </c>
      <c r="L64" s="4">
        <v>7311.2270297599807</v>
      </c>
      <c r="M64" s="4">
        <v>0</v>
      </c>
      <c r="N64" s="4">
        <v>134628.95698385581</v>
      </c>
      <c r="O64" s="4">
        <v>337.44</v>
      </c>
      <c r="P64" s="4">
        <v>113660.45102000001</v>
      </c>
      <c r="Q64" s="4"/>
      <c r="R64" s="4">
        <v>164282.82987000002</v>
      </c>
      <c r="S64" s="4">
        <v>19511.870880000002</v>
      </c>
      <c r="T64" s="4"/>
      <c r="U64" s="4">
        <v>972.85760236978274</v>
      </c>
      <c r="V64" s="4">
        <v>88.509600776704517</v>
      </c>
      <c r="W64" s="4">
        <v>2690.4668198007448</v>
      </c>
      <c r="X64" s="4">
        <v>518.12547063953411</v>
      </c>
      <c r="Y64" s="4">
        <v>1541.9384651744476</v>
      </c>
      <c r="Z64" s="4">
        <v>36.914428267636545</v>
      </c>
      <c r="AA64" s="4">
        <v>318.30826524682209</v>
      </c>
      <c r="AB64" s="4">
        <v>105399.47884131108</v>
      </c>
      <c r="AC64" s="4">
        <v>14987</v>
      </c>
      <c r="AD64" s="4">
        <v>52.999999999999993</v>
      </c>
      <c r="AE64" s="4">
        <v>113234.91785000001</v>
      </c>
      <c r="AF64" s="4"/>
      <c r="AG64" s="4">
        <v>113660.45102000001</v>
      </c>
      <c r="AH64" s="4"/>
      <c r="AI64" s="4">
        <v>17560.683800000003</v>
      </c>
      <c r="AJ64" s="4">
        <v>52999.099140000013</v>
      </c>
      <c r="AK64" s="7">
        <f t="shared" si="63"/>
        <v>115565.60211940962</v>
      </c>
      <c r="AL64" s="7">
        <f t="shared" si="64"/>
        <v>115875.13794658858</v>
      </c>
      <c r="AM64" s="8">
        <f t="shared" si="65"/>
        <v>-309.53582717895915</v>
      </c>
      <c r="AN64" s="8">
        <f t="shared" si="66"/>
        <v>1452.3362150401722</v>
      </c>
      <c r="AO64" s="7">
        <f t="shared" si="67"/>
        <v>16182.800387861213</v>
      </c>
      <c r="AP64" s="9">
        <f t="shared" si="68"/>
        <v>8.9745667018767392E-2</v>
      </c>
      <c r="AQ64" s="9">
        <f t="shared" si="69"/>
        <v>8.9745667018767392E-2</v>
      </c>
    </row>
    <row r="65" spans="1:43" x14ac:dyDescent="0.35">
      <c r="A65" s="31" t="s">
        <v>51</v>
      </c>
      <c r="B65" s="31">
        <v>2018</v>
      </c>
      <c r="C65" s="1">
        <v>0</v>
      </c>
      <c r="D65" s="4">
        <v>0.79013562383618463</v>
      </c>
      <c r="E65" s="4">
        <v>228.03644565328611</v>
      </c>
      <c r="F65" s="4">
        <v>41.770025845040628</v>
      </c>
      <c r="G65" s="4">
        <v>3800.1310123462431</v>
      </c>
      <c r="H65" s="4"/>
      <c r="I65" s="4">
        <v>227.88328763036816</v>
      </c>
      <c r="J65" s="4">
        <v>44.737915573328273</v>
      </c>
      <c r="K65" s="4">
        <v>210.23978909963938</v>
      </c>
      <c r="L65" s="4">
        <v>612.47948578028206</v>
      </c>
      <c r="M65" s="4">
        <v>0</v>
      </c>
      <c r="N65" s="4">
        <v>58371.099521916389</v>
      </c>
      <c r="O65" s="4">
        <v>149375.78000000003</v>
      </c>
      <c r="P65" s="4">
        <v>158862.99951000002</v>
      </c>
      <c r="Q65" s="4"/>
      <c r="R65" s="4">
        <v>366367.71886999992</v>
      </c>
      <c r="S65" s="4">
        <v>9148.7452599999997</v>
      </c>
      <c r="T65" s="4"/>
      <c r="U65" s="4">
        <v>1665.4026198274662</v>
      </c>
      <c r="V65" s="4">
        <v>170.15469127043468</v>
      </c>
      <c r="W65" s="4">
        <v>3199.4476889020993</v>
      </c>
      <c r="X65" s="4">
        <v>470.01199999999983</v>
      </c>
      <c r="Y65" s="4">
        <v>188.13266398191433</v>
      </c>
      <c r="Z65" s="4">
        <v>35.137969587856126</v>
      </c>
      <c r="AA65" s="4">
        <v>161.91357783132591</v>
      </c>
      <c r="AB65" s="4">
        <v>43549.275788598905</v>
      </c>
      <c r="AC65" s="4">
        <v>164907.76999999999</v>
      </c>
      <c r="AD65" s="4"/>
      <c r="AE65" s="4">
        <v>344191.70326000004</v>
      </c>
      <c r="AF65" s="4"/>
      <c r="AG65" s="4">
        <v>158862.99951000002</v>
      </c>
      <c r="AH65" s="4"/>
      <c r="AI65" s="4">
        <v>8233.8707599999998</v>
      </c>
      <c r="AJ65" s="4">
        <v>23090.890140000003</v>
      </c>
      <c r="AK65" s="32">
        <f t="shared" si="63"/>
        <v>159136.41084882757</v>
      </c>
      <c r="AL65" s="32">
        <f t="shared" si="64"/>
        <v>346250.5312046677</v>
      </c>
      <c r="AM65" s="33">
        <f t="shared" si="65"/>
        <v>-187114.12035584013</v>
      </c>
      <c r="AN65" s="33">
        <f t="shared" si="66"/>
        <v>1434.2893805315939</v>
      </c>
      <c r="AO65" s="32">
        <f t="shared" si="67"/>
        <v>-20772.060975308548</v>
      </c>
      <c r="AP65" s="9">
        <f t="shared" si="68"/>
        <v>-6.9048968334750854E-2</v>
      </c>
      <c r="AQ65" s="9">
        <f t="shared" si="69"/>
        <v>6.9048968334750854E-2</v>
      </c>
    </row>
    <row r="66" spans="1:43" x14ac:dyDescent="0.35">
      <c r="A66" s="31" t="s">
        <v>51</v>
      </c>
      <c r="B66" s="31">
        <v>2019</v>
      </c>
      <c r="C66" s="1">
        <v>0</v>
      </c>
      <c r="D66" s="4">
        <v>0.63042022998171554</v>
      </c>
      <c r="E66" s="4">
        <v>172.04361109334886</v>
      </c>
      <c r="F66" s="4">
        <v>33.324108017312597</v>
      </c>
      <c r="G66" s="4">
        <v>3037.3367803323254</v>
      </c>
      <c r="H66" s="4"/>
      <c r="I66" s="4">
        <v>204.52330951441465</v>
      </c>
      <c r="J66" s="4">
        <v>38.638741689468702</v>
      </c>
      <c r="K66" s="4">
        <v>176.00373667190519</v>
      </c>
      <c r="L66" s="4">
        <v>1898.9250768771149</v>
      </c>
      <c r="M66" s="4">
        <v>0</v>
      </c>
      <c r="N66" s="4">
        <v>48127.109135247098</v>
      </c>
      <c r="O66" s="4">
        <v>144331.38</v>
      </c>
      <c r="P66" s="4">
        <v>144072.10425</v>
      </c>
      <c r="Q66" s="4"/>
      <c r="R66" s="4">
        <v>366388.39892000007</v>
      </c>
      <c r="S66" s="4">
        <v>7331.7163899999996</v>
      </c>
      <c r="T66" s="4"/>
      <c r="U66" s="4">
        <v>1337.8765541394432</v>
      </c>
      <c r="V66" s="4">
        <v>136.7098148106698</v>
      </c>
      <c r="W66" s="4">
        <v>2518.0617704186916</v>
      </c>
      <c r="X66" s="4">
        <v>475.41428031809119</v>
      </c>
      <c r="Y66" s="4">
        <v>175.63532602655209</v>
      </c>
      <c r="Z66" s="4">
        <v>33.949343976838193</v>
      </c>
      <c r="AA66" s="4">
        <v>146.41671720203317</v>
      </c>
      <c r="AB66" s="4">
        <v>39332.028612794573</v>
      </c>
      <c r="AC66" s="4">
        <v>155088.54999999999</v>
      </c>
      <c r="AD66" s="4"/>
      <c r="AE66" s="4">
        <v>349738.89970999997</v>
      </c>
      <c r="AF66" s="4"/>
      <c r="AG66" s="4">
        <v>144072.10425</v>
      </c>
      <c r="AH66" s="4"/>
      <c r="AI66" s="4">
        <v>6598.5447500000009</v>
      </c>
      <c r="AJ66" s="4">
        <v>17382.670830000003</v>
      </c>
      <c r="AK66" s="32">
        <f t="shared" si="63"/>
        <v>144315.89672143388</v>
      </c>
      <c r="AL66" s="32">
        <f t="shared" si="64"/>
        <v>351423.0707489535</v>
      </c>
      <c r="AM66" s="33">
        <f t="shared" si="65"/>
        <v>-207107.17402751962</v>
      </c>
      <c r="AN66" s="33">
        <f t="shared" si="66"/>
        <v>1224.7275000139271</v>
      </c>
      <c r="AO66" s="32">
        <f t="shared" si="67"/>
        <v>-50793.896527505705</v>
      </c>
      <c r="AP66" s="9">
        <f t="shared" si="68"/>
        <v>-2.4111706006856897E-2</v>
      </c>
      <c r="AQ66" s="9">
        <f t="shared" si="69"/>
        <v>2.4111706006856897E-2</v>
      </c>
    </row>
    <row r="67" spans="1:43" x14ac:dyDescent="0.35">
      <c r="A67" s="1" t="s">
        <v>52</v>
      </c>
      <c r="B67" s="1">
        <v>2018</v>
      </c>
      <c r="C67" s="1">
        <v>0</v>
      </c>
      <c r="D67" s="4">
        <v>1.0232854951931032</v>
      </c>
      <c r="E67" s="4">
        <v>609.22286165102162</v>
      </c>
      <c r="F67" s="4">
        <v>1.5184010681336009</v>
      </c>
      <c r="G67" s="4">
        <v>262.43850796666015</v>
      </c>
      <c r="H67" s="4">
        <v>495.47322034616042</v>
      </c>
      <c r="I67" s="4">
        <v>18113.800871595209</v>
      </c>
      <c r="J67" s="4">
        <v>46.12031099938266</v>
      </c>
      <c r="K67" s="4">
        <v>398.6755768444396</v>
      </c>
      <c r="L67" s="4">
        <v>71428.042662421212</v>
      </c>
      <c r="M67" s="4">
        <v>0</v>
      </c>
      <c r="N67" s="4">
        <v>189386.36057813975</v>
      </c>
      <c r="O67" s="4">
        <v>12662.000000000002</v>
      </c>
      <c r="P67" s="4">
        <v>407470.45994999999</v>
      </c>
      <c r="Q67" s="4"/>
      <c r="R67" s="4">
        <v>642373.50816999993</v>
      </c>
      <c r="S67" s="4">
        <v>58159.065000000002</v>
      </c>
      <c r="T67" s="4"/>
      <c r="U67" s="4">
        <v>375.04343204160853</v>
      </c>
      <c r="V67" s="4">
        <v>110.09985101613205</v>
      </c>
      <c r="W67" s="4">
        <v>1457.4504373173186</v>
      </c>
      <c r="X67" s="4">
        <v>214.5039247244784</v>
      </c>
      <c r="Y67" s="4">
        <v>15738.742330617668</v>
      </c>
      <c r="Z67" s="4">
        <v>41.300281359924405</v>
      </c>
      <c r="AA67" s="4">
        <v>300.82291680817946</v>
      </c>
      <c r="AB67" s="4">
        <v>136368.13447121426</v>
      </c>
      <c r="AC67" s="4">
        <v>2058</v>
      </c>
      <c r="AD67" s="4">
        <v>161617.00000000003</v>
      </c>
      <c r="AE67" s="4">
        <v>497245.78576000006</v>
      </c>
      <c r="AF67" s="4"/>
      <c r="AG67" s="4">
        <v>407470.45994999999</v>
      </c>
      <c r="AH67" s="4"/>
      <c r="AI67" s="4">
        <v>52343.158510000001</v>
      </c>
      <c r="AJ67" s="4">
        <v>150943.62891999999</v>
      </c>
      <c r="AK67" s="7">
        <f t="shared" ref="AK67:AK72" si="70">ABS(C67)+ABS(D67)+ABS(I67)+ABS(J67)+ABS(P67)+ABS(Q67)</f>
        <v>425631.40441808978</v>
      </c>
      <c r="AL67" s="7">
        <f t="shared" ref="AL67:AL72" si="71">ABS(U67)+ABS(V67)+ABS(Y67)+ABS(Z67)+ABS(AE67)+ABS(AF67)</f>
        <v>513510.97165503539</v>
      </c>
      <c r="AM67" s="8">
        <f t="shared" ref="AM67:AM72" si="72">AK67-AL67</f>
        <v>-87879.567236945615</v>
      </c>
      <c r="AN67" s="8">
        <f t="shared" ref="AN67:AN72" si="73">(ABS(U67)+ABS(V67)+ABS(W67)+ABS(X67))-(ABS(C67)+ABS(D67)+ABS(E67)+ABS(F67)+ABS(G67)+ABS(H67))</f>
        <v>787.42136857236869</v>
      </c>
      <c r="AO67" s="7">
        <f t="shared" ref="AO67:AO72" si="74">ABS(AC67)+ABS(AD67)+AM67+AN67</f>
        <v>76582.85413162678</v>
      </c>
      <c r="AP67" s="9">
        <f t="shared" ref="AP67:AP72" si="75">AN67/AO67</f>
        <v>1.0281953806774925E-2</v>
      </c>
      <c r="AQ67" s="9">
        <f t="shared" ref="AQ67:AQ72" si="76">ABS(AP67)</f>
        <v>1.0281953806774925E-2</v>
      </c>
    </row>
    <row r="68" spans="1:43" x14ac:dyDescent="0.35">
      <c r="A68" s="1" t="s">
        <v>52</v>
      </c>
      <c r="B68" s="1">
        <v>2019</v>
      </c>
      <c r="C68" s="1">
        <v>0</v>
      </c>
      <c r="D68" s="4">
        <v>0.63835497095576677</v>
      </c>
      <c r="E68" s="4">
        <v>215.31959450445203</v>
      </c>
      <c r="F68" s="4">
        <v>0.947240183561183</v>
      </c>
      <c r="G68" s="4">
        <v>194.33112597842825</v>
      </c>
      <c r="H68" s="4">
        <v>293.89054331224304</v>
      </c>
      <c r="I68" s="4">
        <v>24746.412097632496</v>
      </c>
      <c r="J68" s="4">
        <v>65.329372686687449</v>
      </c>
      <c r="K68" s="4">
        <v>538.15599279516664</v>
      </c>
      <c r="L68" s="4">
        <v>84485.221994238396</v>
      </c>
      <c r="M68" s="4">
        <v>0</v>
      </c>
      <c r="N68" s="4">
        <v>257578.88054264727</v>
      </c>
      <c r="O68" s="4">
        <v>14108</v>
      </c>
      <c r="P68" s="4">
        <v>597383.75485000003</v>
      </c>
      <c r="Q68" s="4"/>
      <c r="R68" s="4">
        <v>863359.58964000002</v>
      </c>
      <c r="S68" s="4">
        <v>73241.398580000008</v>
      </c>
      <c r="T68" s="4"/>
      <c r="U68" s="4">
        <v>270.12026782420497</v>
      </c>
      <c r="V68" s="4">
        <v>79.298002859648278</v>
      </c>
      <c r="W68" s="4">
        <v>362.20804102396608</v>
      </c>
      <c r="X68" s="4">
        <v>201.74652004984682</v>
      </c>
      <c r="Y68" s="4">
        <v>18186.812454319672</v>
      </c>
      <c r="Z68" s="4">
        <v>45.123116518687972</v>
      </c>
      <c r="AA68" s="4">
        <v>336.59813148142922</v>
      </c>
      <c r="AB68" s="4">
        <v>153040.46629768022</v>
      </c>
      <c r="AC68" s="4">
        <v>2301</v>
      </c>
      <c r="AD68" s="4">
        <v>194541.00000000003</v>
      </c>
      <c r="AE68" s="4">
        <v>705977.4819400002</v>
      </c>
      <c r="AF68" s="4"/>
      <c r="AG68" s="4">
        <v>597383.75485000003</v>
      </c>
      <c r="AH68" s="4"/>
      <c r="AI68" s="4">
        <v>65917.258720000013</v>
      </c>
      <c r="AJ68" s="4">
        <v>164706.24755999999</v>
      </c>
      <c r="AK68" s="7">
        <f t="shared" si="70"/>
        <v>622196.1346752902</v>
      </c>
      <c r="AL68" s="7">
        <f t="shared" si="71"/>
        <v>724558.83578152244</v>
      </c>
      <c r="AM68" s="8">
        <f t="shared" si="72"/>
        <v>-102362.70110623224</v>
      </c>
      <c r="AN68" s="8">
        <f t="shared" si="73"/>
        <v>208.24597280802595</v>
      </c>
      <c r="AO68" s="7">
        <f t="shared" si="74"/>
        <v>94687.544866575816</v>
      </c>
      <c r="AP68" s="9">
        <f t="shared" si="75"/>
        <v>2.1992963604818912E-3</v>
      </c>
      <c r="AQ68" s="9">
        <f t="shared" si="76"/>
        <v>2.1992963604818912E-3</v>
      </c>
    </row>
    <row r="69" spans="1:43" x14ac:dyDescent="0.35">
      <c r="A69" s="1" t="s">
        <v>53</v>
      </c>
      <c r="B69" s="1">
        <v>2018</v>
      </c>
      <c r="C69" s="1">
        <v>0</v>
      </c>
      <c r="D69" s="4">
        <v>1.2768118406881317E-2</v>
      </c>
      <c r="E69" s="4">
        <v>407.61015736829273</v>
      </c>
      <c r="F69" s="4">
        <v>7.8593601944895708</v>
      </c>
      <c r="G69" s="4">
        <v>333.55857049870582</v>
      </c>
      <c r="H69" s="4">
        <v>10.093910541261383</v>
      </c>
      <c r="I69" s="4">
        <v>35.683631638270612</v>
      </c>
      <c r="J69" s="4">
        <v>32.806992088130144</v>
      </c>
      <c r="K69" s="4">
        <v>102.83689120892411</v>
      </c>
      <c r="L69" s="4">
        <v>1912.3965737759138</v>
      </c>
      <c r="M69" s="4">
        <v>0</v>
      </c>
      <c r="N69" s="4">
        <v>26107.475911288762</v>
      </c>
      <c r="O69" s="4">
        <v>15900.400000000001</v>
      </c>
      <c r="P69" s="4">
        <v>22945.181979999998</v>
      </c>
      <c r="Q69" s="4"/>
      <c r="R69" s="4">
        <v>40210.983139999997</v>
      </c>
      <c r="S69" s="4">
        <v>6107.6965100000007</v>
      </c>
      <c r="T69" s="4"/>
      <c r="U69" s="4">
        <v>5.6447207861446262</v>
      </c>
      <c r="V69" s="4">
        <v>0.27598987207471309</v>
      </c>
      <c r="W69" s="4">
        <v>761.8592893417806</v>
      </c>
      <c r="X69" s="4">
        <v>189.63000000000005</v>
      </c>
      <c r="Y69" s="4">
        <v>20.515654046963004</v>
      </c>
      <c r="Z69" s="4">
        <v>16.644534867211377</v>
      </c>
      <c r="AA69" s="4">
        <v>54.272664857186555</v>
      </c>
      <c r="AB69" s="4">
        <v>13721.367146228637</v>
      </c>
      <c r="AC69" s="4">
        <v>32297.399999999994</v>
      </c>
      <c r="AD69" s="4">
        <v>200.69999999999996</v>
      </c>
      <c r="AE69" s="4">
        <v>22820.588239999997</v>
      </c>
      <c r="AF69" s="4"/>
      <c r="AG69" s="4">
        <v>22945.181979999998</v>
      </c>
      <c r="AH69" s="4"/>
      <c r="AI69" s="4">
        <v>5496.9268599999996</v>
      </c>
      <c r="AJ69" s="4">
        <v>18001.164570000004</v>
      </c>
      <c r="AK69" s="7">
        <f t="shared" si="70"/>
        <v>23013.685371844804</v>
      </c>
      <c r="AL69" s="7">
        <f t="shared" si="71"/>
        <v>22863.66913957239</v>
      </c>
      <c r="AM69" s="8">
        <f t="shared" si="72"/>
        <v>150.01623227241362</v>
      </c>
      <c r="AN69" s="8">
        <f t="shared" si="73"/>
        <v>198.27523327884376</v>
      </c>
      <c r="AO69" s="7">
        <f t="shared" si="74"/>
        <v>32846.391465551249</v>
      </c>
      <c r="AP69" s="9">
        <f t="shared" si="75"/>
        <v>6.0364388425069929E-3</v>
      </c>
      <c r="AQ69" s="9">
        <f t="shared" si="76"/>
        <v>6.0364388425069929E-3</v>
      </c>
    </row>
    <row r="70" spans="1:43" x14ac:dyDescent="0.35">
      <c r="A70" s="1" t="s">
        <v>53</v>
      </c>
      <c r="B70" s="1">
        <v>2019</v>
      </c>
      <c r="C70" s="1">
        <v>0</v>
      </c>
      <c r="D70" s="4">
        <v>1.2546073777656245E-2</v>
      </c>
      <c r="E70" s="4">
        <v>378.39697835615988</v>
      </c>
      <c r="F70" s="4">
        <v>7.7324461188978875</v>
      </c>
      <c r="G70" s="4">
        <v>352.46680428096448</v>
      </c>
      <c r="H70" s="4">
        <v>8.8469663412430979</v>
      </c>
      <c r="I70" s="4">
        <v>34.879339295121028</v>
      </c>
      <c r="J70" s="4">
        <v>33.063690662991668</v>
      </c>
      <c r="K70" s="4">
        <v>99.097983074786313</v>
      </c>
      <c r="L70" s="4">
        <v>223.50384628286679</v>
      </c>
      <c r="M70" s="4">
        <v>0</v>
      </c>
      <c r="N70" s="4">
        <v>25094.155140684234</v>
      </c>
      <c r="O70" s="4">
        <v>20853.253967659497</v>
      </c>
      <c r="P70" s="4">
        <v>31158.490629999997</v>
      </c>
      <c r="Q70" s="4"/>
      <c r="R70" s="4">
        <v>55236.580400000006</v>
      </c>
      <c r="S70" s="4">
        <v>6277.2206200000001</v>
      </c>
      <c r="T70" s="4"/>
      <c r="U70" s="4">
        <v>5.6346864006402111</v>
      </c>
      <c r="V70" s="4">
        <v>0.27506018576823754</v>
      </c>
      <c r="W70" s="4">
        <v>746.63097451380474</v>
      </c>
      <c r="X70" s="4">
        <v>190.68402220113992</v>
      </c>
      <c r="Y70" s="4">
        <v>18.732868903692534</v>
      </c>
      <c r="Z70" s="4">
        <v>15.352337216875657</v>
      </c>
      <c r="AA70" s="4">
        <v>50.004757520119554</v>
      </c>
      <c r="AB70" s="4">
        <v>12656.710036359313</v>
      </c>
      <c r="AC70" s="4">
        <v>47890.515839302701</v>
      </c>
      <c r="AD70" s="4">
        <v>2071.7565972605798</v>
      </c>
      <c r="AE70" s="4">
        <v>37091.16332</v>
      </c>
      <c r="AF70" s="4"/>
      <c r="AG70" s="4">
        <v>31158.490629999997</v>
      </c>
      <c r="AH70" s="4"/>
      <c r="AI70" s="4">
        <v>5649.4985599999991</v>
      </c>
      <c r="AJ70" s="4">
        <v>18773.139159999999</v>
      </c>
      <c r="AK70" s="7">
        <f t="shared" si="70"/>
        <v>31226.446206031887</v>
      </c>
      <c r="AL70" s="7">
        <f t="shared" si="71"/>
        <v>37131.158272706976</v>
      </c>
      <c r="AM70" s="8">
        <f t="shared" si="72"/>
        <v>-5904.7120666750889</v>
      </c>
      <c r="AN70" s="8">
        <f t="shared" si="73"/>
        <v>195.76900213031024</v>
      </c>
      <c r="AO70" s="7">
        <f t="shared" si="74"/>
        <v>44253.329372018503</v>
      </c>
      <c r="AP70" s="9">
        <f t="shared" si="75"/>
        <v>4.4238253914087537E-3</v>
      </c>
      <c r="AQ70" s="9">
        <f t="shared" si="76"/>
        <v>4.4238253914087537E-3</v>
      </c>
    </row>
    <row r="71" spans="1:43" x14ac:dyDescent="0.35">
      <c r="A71" s="1" t="s">
        <v>54</v>
      </c>
      <c r="B71" s="1">
        <v>2018</v>
      </c>
      <c r="C71" s="1">
        <v>0</v>
      </c>
      <c r="D71" s="4">
        <v>3.8804833545742053E-2</v>
      </c>
      <c r="E71" s="4">
        <v>248.91452323676111</v>
      </c>
      <c r="F71" s="4">
        <v>2.4404904138111707</v>
      </c>
      <c r="G71" s="4">
        <v>117.28219319351882</v>
      </c>
      <c r="H71" s="4"/>
      <c r="I71" s="4">
        <v>136.24378393320529</v>
      </c>
      <c r="J71" s="4">
        <v>14.261578475223155</v>
      </c>
      <c r="K71" s="4">
        <v>98.284270591519402</v>
      </c>
      <c r="L71" s="4">
        <v>2963.6790456705585</v>
      </c>
      <c r="M71" s="4">
        <v>0</v>
      </c>
      <c r="N71" s="4">
        <v>29769.531321329494</v>
      </c>
      <c r="O71" s="4">
        <v>53842.999999999985</v>
      </c>
      <c r="P71" s="4">
        <v>95322.528979999988</v>
      </c>
      <c r="Q71" s="4"/>
      <c r="R71" s="4">
        <v>110648.77584</v>
      </c>
      <c r="S71" s="4">
        <v>5723.5793199999998</v>
      </c>
      <c r="T71" s="4"/>
      <c r="U71" s="4">
        <v>68.480865135913234</v>
      </c>
      <c r="V71" s="4">
        <v>2.4242389866156864</v>
      </c>
      <c r="W71" s="4">
        <v>186.31208187747114</v>
      </c>
      <c r="X71" s="4">
        <v>311.30000000000007</v>
      </c>
      <c r="Y71" s="4">
        <v>106.87068199498242</v>
      </c>
      <c r="Z71" s="4">
        <v>11.792191713540987</v>
      </c>
      <c r="AA71" s="4">
        <v>78.584690808129238</v>
      </c>
      <c r="AB71" s="4">
        <v>23853.752435483348</v>
      </c>
      <c r="AC71" s="4">
        <v>65103.000000000007</v>
      </c>
      <c r="AD71" s="4"/>
      <c r="AE71" s="4">
        <v>97510.515400000004</v>
      </c>
      <c r="AF71" s="4"/>
      <c r="AG71" s="4">
        <v>95322.528979999988</v>
      </c>
      <c r="AH71" s="4"/>
      <c r="AI71" s="4">
        <v>5151.221379999999</v>
      </c>
      <c r="AJ71" s="4">
        <v>13710.618339999999</v>
      </c>
      <c r="AK71" s="7">
        <f t="shared" si="70"/>
        <v>95473.073147241957</v>
      </c>
      <c r="AL71" s="7">
        <f t="shared" si="71"/>
        <v>97700.083377831063</v>
      </c>
      <c r="AM71" s="8">
        <f t="shared" si="72"/>
        <v>-2227.010230589105</v>
      </c>
      <c r="AN71" s="8">
        <f t="shared" si="73"/>
        <v>199.84117432236326</v>
      </c>
      <c r="AO71" s="7">
        <f t="shared" si="74"/>
        <v>63075.830943733265</v>
      </c>
      <c r="AP71" s="9">
        <f t="shared" si="75"/>
        <v>3.1682685956310489E-3</v>
      </c>
      <c r="AQ71" s="9">
        <f t="shared" si="76"/>
        <v>3.1682685956310489E-3</v>
      </c>
    </row>
    <row r="72" spans="1:43" x14ac:dyDescent="0.35">
      <c r="A72" s="1" t="s">
        <v>54</v>
      </c>
      <c r="B72" s="1">
        <v>2019</v>
      </c>
      <c r="C72" s="1">
        <v>0</v>
      </c>
      <c r="D72" s="4">
        <v>3.5993811087465591E-2</v>
      </c>
      <c r="E72" s="4">
        <v>232.11004240781105</v>
      </c>
      <c r="F72" s="4">
        <v>2.2633294485063726</v>
      </c>
      <c r="G72" s="4">
        <v>107.44077400530811</v>
      </c>
      <c r="H72" s="4"/>
      <c r="I72" s="4">
        <v>159.60673324053187</v>
      </c>
      <c r="J72" s="4">
        <v>16.558861179858731</v>
      </c>
      <c r="K72" s="4">
        <v>123.68202404876595</v>
      </c>
      <c r="L72" s="4">
        <v>3487.7307835806778</v>
      </c>
      <c r="M72" s="4">
        <v>0</v>
      </c>
      <c r="N72" s="4">
        <v>37776.421597950168</v>
      </c>
      <c r="O72" s="4">
        <v>63799.999999999985</v>
      </c>
      <c r="P72" s="4">
        <v>120040.28789999998</v>
      </c>
      <c r="Q72" s="4"/>
      <c r="R72" s="4">
        <v>140349.56352</v>
      </c>
      <c r="S72" s="4">
        <v>6803.3153300000013</v>
      </c>
      <c r="T72" s="4"/>
      <c r="U72" s="4">
        <v>59.943174787354344</v>
      </c>
      <c r="V72" s="4">
        <v>2.1208160813661068</v>
      </c>
      <c r="W72" s="4">
        <v>161.35199889803147</v>
      </c>
      <c r="X72" s="4">
        <v>313.68244786324829</v>
      </c>
      <c r="Y72" s="4">
        <v>103.15043010296704</v>
      </c>
      <c r="Z72" s="4">
        <v>11.025210251975931</v>
      </c>
      <c r="AA72" s="4">
        <v>76.330604063254043</v>
      </c>
      <c r="AB72" s="4">
        <v>23196.4937555818</v>
      </c>
      <c r="AC72" s="4">
        <v>74405.000000000015</v>
      </c>
      <c r="AD72" s="4"/>
      <c r="AE72" s="4">
        <v>123794.59964999999</v>
      </c>
      <c r="AF72" s="4"/>
      <c r="AG72" s="4">
        <v>120040.28789999998</v>
      </c>
      <c r="AH72" s="4"/>
      <c r="AI72" s="4">
        <v>6122.9837799999996</v>
      </c>
      <c r="AJ72" s="4">
        <v>17235.295409999999</v>
      </c>
      <c r="AK72" s="7">
        <f t="shared" si="70"/>
        <v>120216.48948823145</v>
      </c>
      <c r="AL72" s="7">
        <f t="shared" si="71"/>
        <v>123970.83928122366</v>
      </c>
      <c r="AM72" s="8">
        <f t="shared" si="72"/>
        <v>-3754.3497929922014</v>
      </c>
      <c r="AN72" s="8">
        <f t="shared" si="73"/>
        <v>195.24829795728726</v>
      </c>
      <c r="AO72" s="7">
        <f t="shared" si="74"/>
        <v>70845.898504965095</v>
      </c>
      <c r="AP72" s="9">
        <f t="shared" si="75"/>
        <v>2.75595767825012E-3</v>
      </c>
      <c r="AQ72" s="9">
        <f t="shared" si="76"/>
        <v>2.75595767825012E-3</v>
      </c>
    </row>
    <row r="73" spans="1:43" x14ac:dyDescent="0.35">
      <c r="A73" s="1" t="s">
        <v>55</v>
      </c>
      <c r="B73" s="1">
        <v>2018</v>
      </c>
      <c r="C73" s="1">
        <v>0</v>
      </c>
      <c r="D73" s="4">
        <v>32.69832774363627</v>
      </c>
      <c r="E73" s="4">
        <v>120.77998062451275</v>
      </c>
      <c r="F73" s="4">
        <v>301.56718711700609</v>
      </c>
      <c r="G73" s="4">
        <v>33951.818984514859</v>
      </c>
      <c r="H73" s="4"/>
      <c r="I73" s="4">
        <v>1865.5639938440454</v>
      </c>
      <c r="J73" s="4">
        <v>3342.2651027208376</v>
      </c>
      <c r="K73" s="4">
        <v>863.48404248183124</v>
      </c>
      <c r="L73" s="4">
        <v>16345.041704630297</v>
      </c>
      <c r="M73" s="4">
        <v>0</v>
      </c>
      <c r="N73" s="4">
        <v>493581.64515632292</v>
      </c>
      <c r="O73" s="4">
        <v>13090.733318685201</v>
      </c>
      <c r="P73" s="4">
        <v>293689.78464999999</v>
      </c>
      <c r="Q73" s="4"/>
      <c r="R73" s="4">
        <v>523971.80164000008</v>
      </c>
      <c r="S73" s="4">
        <v>87489.498510000005</v>
      </c>
      <c r="T73" s="4"/>
      <c r="U73" s="4">
        <v>11554.147821129889</v>
      </c>
      <c r="V73" s="4">
        <v>7094.4544642323854</v>
      </c>
      <c r="W73" s="4">
        <v>26264.977714637822</v>
      </c>
      <c r="X73" s="4">
        <v>14521.770000000015</v>
      </c>
      <c r="Y73" s="4">
        <v>1417.9953844438069</v>
      </c>
      <c r="Z73" s="4">
        <v>2838.0788993078413</v>
      </c>
      <c r="AA73" s="4">
        <v>526.32215871903259</v>
      </c>
      <c r="AB73" s="4">
        <v>284457.56194846722</v>
      </c>
      <c r="AC73" s="4">
        <v>110485.93437649452</v>
      </c>
      <c r="AD73" s="4">
        <v>107693.61937890001</v>
      </c>
      <c r="AE73" s="4">
        <v>340883.53469</v>
      </c>
      <c r="AF73" s="4"/>
      <c r="AG73" s="4">
        <v>293689.78464999999</v>
      </c>
      <c r="AH73" s="4"/>
      <c r="AI73" s="4">
        <v>78740.548649999997</v>
      </c>
      <c r="AJ73" s="4">
        <v>191837.21681000001</v>
      </c>
      <c r="AK73" s="7">
        <f t="shared" ref="AK73:AK76" si="77">ABS(C73)+ABS(D73)+ABS(I73)+ABS(J73)+ABS(P73)+ABS(Q73)</f>
        <v>298930.31207430852</v>
      </c>
      <c r="AL73" s="7">
        <f t="shared" ref="AL73:AL76" si="78">ABS(U73)+ABS(V73)+ABS(Y73)+ABS(Z73)+ABS(AE73)+ABS(AF73)</f>
        <v>363788.21125911392</v>
      </c>
      <c r="AM73" s="8">
        <f t="shared" ref="AM73:AM76" si="79">AK73-AL73</f>
        <v>-64857.899184805399</v>
      </c>
      <c r="AN73" s="8">
        <f t="shared" ref="AN73:AN76" si="80">(ABS(U73)+ABS(V73)+ABS(W73)+ABS(X73))-(ABS(C73)+ABS(D73)+ABS(E73)+ABS(F73)+ABS(G73)+ABS(H73))</f>
        <v>25028.485520000097</v>
      </c>
      <c r="AO73" s="7">
        <f t="shared" ref="AO73:AO76" si="81">ABS(AC73)+ABS(AD73)+AM73+AN73</f>
        <v>178350.14009058924</v>
      </c>
      <c r="AP73" s="9">
        <f t="shared" ref="AP73:AP76" si="82">AN73/AO73</f>
        <v>0.14033342226301251</v>
      </c>
      <c r="AQ73" s="9">
        <f t="shared" ref="AQ73:AQ76" si="83">ABS(AP73)</f>
        <v>0.14033342226301251</v>
      </c>
    </row>
    <row r="74" spans="1:43" x14ac:dyDescent="0.35">
      <c r="A74" s="1" t="s">
        <v>55</v>
      </c>
      <c r="B74" s="1">
        <v>2019</v>
      </c>
      <c r="C74" s="1">
        <v>0</v>
      </c>
      <c r="D74" s="4">
        <v>32.363431723111525</v>
      </c>
      <c r="E74" s="4">
        <v>119.54328164805865</v>
      </c>
      <c r="F74" s="4">
        <v>298.47921366868428</v>
      </c>
      <c r="G74" s="4">
        <v>33603.448036194641</v>
      </c>
      <c r="H74" s="4"/>
      <c r="I74" s="4">
        <v>1542.0276445845666</v>
      </c>
      <c r="J74" s="4">
        <v>2991.2240093384366</v>
      </c>
      <c r="K74" s="4">
        <v>746.51826749187683</v>
      </c>
      <c r="L74" s="4">
        <v>25635.550073360937</v>
      </c>
      <c r="M74" s="4">
        <v>0</v>
      </c>
      <c r="N74" s="4">
        <v>427496.68000522419</v>
      </c>
      <c r="O74" s="4">
        <v>13330.869691721702</v>
      </c>
      <c r="P74" s="4">
        <v>398219.30258000002</v>
      </c>
      <c r="Q74" s="4"/>
      <c r="R74" s="4">
        <v>711349.03457000013</v>
      </c>
      <c r="S74" s="4">
        <v>79175.072490000006</v>
      </c>
      <c r="T74" s="4"/>
      <c r="U74" s="4">
        <v>11511.184781685746</v>
      </c>
      <c r="V74" s="4">
        <v>7069.2251710896171</v>
      </c>
      <c r="W74" s="4">
        <v>26171.23999629635</v>
      </c>
      <c r="X74" s="4">
        <v>14049.633008042802</v>
      </c>
      <c r="Y74" s="4">
        <v>1282.2155826186804</v>
      </c>
      <c r="Z74" s="4">
        <v>2688.7552222794429</v>
      </c>
      <c r="AA74" s="4">
        <v>488.80735379446071</v>
      </c>
      <c r="AB74" s="4">
        <v>264060.02647736855</v>
      </c>
      <c r="AC74" s="4">
        <v>134193.4923620302</v>
      </c>
      <c r="AD74" s="4">
        <v>123189.71054702598</v>
      </c>
      <c r="AE74" s="4">
        <v>485942.82549000008</v>
      </c>
      <c r="AF74" s="4"/>
      <c r="AG74" s="4">
        <v>398219.30258000002</v>
      </c>
      <c r="AH74" s="4"/>
      <c r="AI74" s="4">
        <v>71257.565219999989</v>
      </c>
      <c r="AJ74" s="4">
        <v>233323.71632000004</v>
      </c>
      <c r="AK74" s="7">
        <f t="shared" si="77"/>
        <v>402784.91766564612</v>
      </c>
      <c r="AL74" s="7">
        <f t="shared" si="78"/>
        <v>508494.20624767354</v>
      </c>
      <c r="AM74" s="8">
        <f t="shared" si="79"/>
        <v>-105709.28858202742</v>
      </c>
      <c r="AN74" s="8">
        <f t="shared" si="80"/>
        <v>24747.448993880018</v>
      </c>
      <c r="AO74" s="7">
        <f t="shared" si="81"/>
        <v>176421.36332090877</v>
      </c>
      <c r="AP74" s="9">
        <f t="shared" si="82"/>
        <v>0.14027467268158814</v>
      </c>
      <c r="AQ74" s="9">
        <f t="shared" si="83"/>
        <v>0.14027467268158814</v>
      </c>
    </row>
    <row r="75" spans="1:43" x14ac:dyDescent="0.35">
      <c r="A75" s="1" t="s">
        <v>56</v>
      </c>
      <c r="B75" s="1">
        <v>2018</v>
      </c>
      <c r="C75" s="1">
        <v>0</v>
      </c>
      <c r="D75" s="4">
        <v>3.7442609539901389E-2</v>
      </c>
      <c r="E75" s="4">
        <v>1.0102425090776335</v>
      </c>
      <c r="F75" s="4">
        <v>0.42063378160191739</v>
      </c>
      <c r="G75" s="4">
        <v>133.39548822595168</v>
      </c>
      <c r="H75" s="4"/>
      <c r="I75" s="4">
        <v>0.84483152286896168</v>
      </c>
      <c r="J75" s="4">
        <v>0.84001140194777824</v>
      </c>
      <c r="K75" s="4">
        <v>2.1469985925789592</v>
      </c>
      <c r="L75" s="4">
        <v>28.620901636608984</v>
      </c>
      <c r="M75" s="4">
        <v>0</v>
      </c>
      <c r="N75" s="4">
        <v>749.64725684599546</v>
      </c>
      <c r="O75" s="4">
        <v>16.339560801355297</v>
      </c>
      <c r="P75" s="4">
        <v>3078.7523299999998</v>
      </c>
      <c r="Q75" s="4"/>
      <c r="R75" s="4">
        <v>6057.9778999999999</v>
      </c>
      <c r="S75" s="4">
        <v>1620.9644799999999</v>
      </c>
      <c r="T75" s="4"/>
      <c r="U75" s="4">
        <v>35.964679891936932</v>
      </c>
      <c r="V75" s="4">
        <v>2.6950526685069671</v>
      </c>
      <c r="W75" s="4">
        <v>72.597377142529808</v>
      </c>
      <c r="X75" s="4">
        <v>93.930558001601042</v>
      </c>
      <c r="Y75" s="4">
        <v>0.55949997184210842</v>
      </c>
      <c r="Z75" s="4">
        <v>0.53594862932110821</v>
      </c>
      <c r="AA75" s="4">
        <v>1.3565512350019526</v>
      </c>
      <c r="AB75" s="4">
        <v>492.24935519496916</v>
      </c>
      <c r="AC75" s="4">
        <v>151.32815587400589</v>
      </c>
      <c r="AD75" s="4"/>
      <c r="AE75" s="4">
        <v>904.04164000000014</v>
      </c>
      <c r="AF75" s="4"/>
      <c r="AG75" s="4">
        <v>3078.7523299999998</v>
      </c>
      <c r="AH75" s="4"/>
      <c r="AI75" s="4">
        <v>1458.8680199999999</v>
      </c>
      <c r="AJ75" s="4">
        <v>5316.0327100000004</v>
      </c>
      <c r="AK75" s="7">
        <f t="shared" si="77"/>
        <v>3080.4746155343564</v>
      </c>
      <c r="AL75" s="7">
        <f t="shared" si="78"/>
        <v>943.79682116160723</v>
      </c>
      <c r="AM75" s="8">
        <f t="shared" si="79"/>
        <v>2136.6777943727493</v>
      </c>
      <c r="AN75" s="8">
        <f t="shared" si="80"/>
        <v>70.323860578403611</v>
      </c>
      <c r="AO75" s="7">
        <f t="shared" si="81"/>
        <v>2358.3298108251588</v>
      </c>
      <c r="AP75" s="9">
        <f t="shared" si="82"/>
        <v>2.9819349378362781E-2</v>
      </c>
      <c r="AQ75" s="9">
        <f t="shared" si="83"/>
        <v>2.9819349378362781E-2</v>
      </c>
    </row>
    <row r="76" spans="1:43" x14ac:dyDescent="0.35">
      <c r="A76" s="1" t="s">
        <v>56</v>
      </c>
      <c r="B76" s="1">
        <v>2019</v>
      </c>
      <c r="C76" s="1">
        <v>0</v>
      </c>
      <c r="D76" s="4">
        <v>3.8189666715122979E-2</v>
      </c>
      <c r="E76" s="4">
        <v>1.0309372314835259</v>
      </c>
      <c r="F76" s="4">
        <v>0.4292288826498829</v>
      </c>
      <c r="G76" s="4">
        <v>135.9914735893926</v>
      </c>
      <c r="H76" s="4"/>
      <c r="I76" s="4">
        <v>0.65420153171536144</v>
      </c>
      <c r="J76" s="4">
        <v>0.71044671292876738</v>
      </c>
      <c r="K76" s="4">
        <v>1.6920165890747945</v>
      </c>
      <c r="L76" s="4">
        <v>56.342606241485889</v>
      </c>
      <c r="M76" s="4">
        <v>0</v>
      </c>
      <c r="N76" s="4">
        <v>570.00072892479511</v>
      </c>
      <c r="O76" s="4">
        <v>8.1164486052017697</v>
      </c>
      <c r="P76" s="4">
        <v>1547.94776</v>
      </c>
      <c r="Q76" s="4"/>
      <c r="R76" s="4">
        <v>2584.8886299999999</v>
      </c>
      <c r="S76" s="4">
        <v>1046.2580800000001</v>
      </c>
      <c r="T76" s="4"/>
      <c r="U76" s="4">
        <v>37.168643085602355</v>
      </c>
      <c r="V76" s="4">
        <v>2.7852797122626693</v>
      </c>
      <c r="W76" s="4">
        <v>75.027646200999214</v>
      </c>
      <c r="X76" s="4">
        <v>93.954480099646744</v>
      </c>
      <c r="Y76" s="4">
        <v>0.52840381556202831</v>
      </c>
      <c r="Z76" s="4">
        <v>0.57025809509593806</v>
      </c>
      <c r="AA76" s="4">
        <v>1.2639765271500576</v>
      </c>
      <c r="AB76" s="4">
        <v>444.80937699624201</v>
      </c>
      <c r="AC76" s="4">
        <v>102.75603336626266</v>
      </c>
      <c r="AD76" s="4"/>
      <c r="AE76" s="4">
        <v>442.78241000000003</v>
      </c>
      <c r="AF76" s="4"/>
      <c r="AG76" s="4">
        <v>1547.94776</v>
      </c>
      <c r="AH76" s="4"/>
      <c r="AI76" s="4">
        <v>941.6323000000001</v>
      </c>
      <c r="AJ76" s="4">
        <v>2246.7320800000002</v>
      </c>
      <c r="AK76" s="7">
        <f t="shared" si="77"/>
        <v>1549.3505979113593</v>
      </c>
      <c r="AL76" s="7">
        <f t="shared" si="78"/>
        <v>483.83499470852303</v>
      </c>
      <c r="AM76" s="8">
        <f t="shared" si="79"/>
        <v>1065.5156032028362</v>
      </c>
      <c r="AN76" s="8">
        <f t="shared" si="80"/>
        <v>71.446219728269853</v>
      </c>
      <c r="AO76" s="7">
        <f t="shared" si="81"/>
        <v>1239.7178562973688</v>
      </c>
      <c r="AP76" s="9">
        <f t="shared" si="82"/>
        <v>5.7631032226684475E-2</v>
      </c>
      <c r="AQ76" s="9">
        <f t="shared" si="83"/>
        <v>5.7631032226684475E-2</v>
      </c>
    </row>
  </sheetData>
  <autoFilter ref="A2:AQ76" xr:uid="{7AE7F419-1210-4FE5-B4AD-272CE5995FB8}"/>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64C0E-970B-4350-BE2E-2B6296011338}">
  <dimension ref="A1:I75"/>
  <sheetViews>
    <sheetView workbookViewId="0">
      <pane xSplit="2" ySplit="1" topLeftCell="C2" activePane="bottomRight" state="frozen"/>
      <selection pane="topRight" activeCell="C1" sqref="C1"/>
      <selection pane="bottomLeft" activeCell="A2" sqref="A2"/>
      <selection pane="bottomRight" activeCell="E11" sqref="E11"/>
    </sheetView>
  </sheetViews>
  <sheetFormatPr defaultColWidth="9.1796875" defaultRowHeight="14.5" x14ac:dyDescent="0.35"/>
  <cols>
    <col min="1" max="1" width="10.81640625" style="1" bestFit="1" customWidth="1"/>
    <col min="2" max="2" width="5.453125" style="1" bestFit="1" customWidth="1"/>
    <col min="3" max="4" width="12" style="1" bestFit="1" customWidth="1"/>
    <col min="5" max="5" width="12.7265625" style="1" bestFit="1" customWidth="1"/>
    <col min="6" max="6" width="12" style="1" bestFit="1" customWidth="1"/>
    <col min="7" max="8" width="12.7265625" style="1" bestFit="1" customWidth="1"/>
    <col min="9" max="9" width="12" style="1" bestFit="1" customWidth="1"/>
    <col min="10" max="16384" width="9.1796875" style="1"/>
  </cols>
  <sheetData>
    <row r="1" spans="1:9" x14ac:dyDescent="0.35">
      <c r="A1" s="1" t="s">
        <v>67</v>
      </c>
      <c r="B1" s="1" t="s">
        <v>1</v>
      </c>
      <c r="C1" s="1" t="s">
        <v>60</v>
      </c>
      <c r="D1" s="1" t="s">
        <v>61</v>
      </c>
      <c r="E1" s="1" t="s">
        <v>62</v>
      </c>
      <c r="F1" s="1" t="s">
        <v>63</v>
      </c>
      <c r="G1" s="1" t="s">
        <v>64</v>
      </c>
      <c r="H1" s="1" t="s">
        <v>65</v>
      </c>
      <c r="I1" s="1" t="s">
        <v>66</v>
      </c>
    </row>
    <row r="2" spans="1:9" x14ac:dyDescent="0.35">
      <c r="A2" s="1" t="s">
        <v>4</v>
      </c>
      <c r="B2" s="1">
        <v>2018</v>
      </c>
      <c r="C2" s="10">
        <v>67911.746262186905</v>
      </c>
      <c r="D2" s="10">
        <v>63600.300532193716</v>
      </c>
      <c r="E2" s="10">
        <v>4311.4457299931892</v>
      </c>
      <c r="F2" s="10">
        <v>451.61054494788726</v>
      </c>
      <c r="G2" s="10">
        <v>43228.456274941069</v>
      </c>
      <c r="H2" s="11">
        <v>1.0447066212023851E-2</v>
      </c>
      <c r="I2" s="11">
        <v>1.0447066212023851E-2</v>
      </c>
    </row>
    <row r="3" spans="1:9" x14ac:dyDescent="0.35">
      <c r="A3" s="1" t="s">
        <v>4</v>
      </c>
      <c r="B3" s="1">
        <v>2019</v>
      </c>
      <c r="C3" s="10">
        <v>41553.593812855455</v>
      </c>
      <c r="D3" s="10">
        <v>39060.885186910709</v>
      </c>
      <c r="E3" s="10">
        <v>2492.708625944746</v>
      </c>
      <c r="F3" s="10">
        <v>483.25432153220197</v>
      </c>
      <c r="G3" s="10">
        <v>38108.462947476946</v>
      </c>
      <c r="H3" s="11">
        <v>1.2681023692775226E-2</v>
      </c>
      <c r="I3" s="11">
        <v>1.2681023692775226E-2</v>
      </c>
    </row>
    <row r="4" spans="1:9" x14ac:dyDescent="0.35">
      <c r="A4" s="1" t="s">
        <v>21</v>
      </c>
      <c r="B4" s="1">
        <v>2018</v>
      </c>
      <c r="C4" s="10">
        <v>97559.779539447496</v>
      </c>
      <c r="D4" s="10">
        <v>95057.747478566394</v>
      </c>
      <c r="E4" s="10">
        <v>2502.0320608811016</v>
      </c>
      <c r="F4" s="10">
        <v>1418.9952918879799</v>
      </c>
      <c r="G4" s="10">
        <v>75260.027352769088</v>
      </c>
      <c r="H4" s="11">
        <v>1.885456784697501E-2</v>
      </c>
      <c r="I4" s="11">
        <v>1.885456784697501E-2</v>
      </c>
    </row>
    <row r="5" spans="1:9" x14ac:dyDescent="0.35">
      <c r="A5" s="1" t="s">
        <v>21</v>
      </c>
      <c r="B5" s="1">
        <v>2019</v>
      </c>
      <c r="C5" s="10">
        <v>188029.48294007781</v>
      </c>
      <c r="D5" s="10">
        <v>226941.40539546622</v>
      </c>
      <c r="E5" s="10">
        <v>-38911.922455388412</v>
      </c>
      <c r="F5" s="10">
        <v>377.30564297335695</v>
      </c>
      <c r="G5" s="10">
        <v>279266.54218758491</v>
      </c>
      <c r="H5" s="11">
        <v>1.3510592426067231E-3</v>
      </c>
      <c r="I5" s="11">
        <v>1.3510592426067231E-3</v>
      </c>
    </row>
    <row r="6" spans="1:9" x14ac:dyDescent="0.35">
      <c r="A6" s="1" t="s">
        <v>22</v>
      </c>
      <c r="B6" s="1">
        <v>2018</v>
      </c>
      <c r="C6" s="10">
        <v>62641.444768564696</v>
      </c>
      <c r="D6" s="10">
        <v>75043.848765407136</v>
      </c>
      <c r="E6" s="10">
        <v>-12402.40399684244</v>
      </c>
      <c r="F6" s="10">
        <v>85.40367740000022</v>
      </c>
      <c r="G6" s="10">
        <v>23182.999680557561</v>
      </c>
      <c r="H6" s="11">
        <v>3.6838924460506324E-3</v>
      </c>
      <c r="I6" s="11">
        <v>3.6838924460506324E-3</v>
      </c>
    </row>
    <row r="7" spans="1:9" x14ac:dyDescent="0.35">
      <c r="A7" s="1" t="s">
        <v>22</v>
      </c>
      <c r="B7" s="1">
        <v>2019</v>
      </c>
      <c r="C7" s="10">
        <v>59539.291813575102</v>
      </c>
      <c r="D7" s="10">
        <v>70192.244445917881</v>
      </c>
      <c r="E7" s="10">
        <v>-10652.952632342778</v>
      </c>
      <c r="F7" s="10">
        <v>80.55160302191905</v>
      </c>
      <c r="G7" s="10">
        <v>26634.46003962115</v>
      </c>
      <c r="H7" s="11">
        <v>3.0243377527493071E-3</v>
      </c>
      <c r="I7" s="11">
        <v>3.0243377527493071E-3</v>
      </c>
    </row>
    <row r="8" spans="1:9" x14ac:dyDescent="0.35">
      <c r="A8" s="1" t="s">
        <v>23</v>
      </c>
      <c r="B8" s="1">
        <v>2018</v>
      </c>
      <c r="C8" s="10">
        <v>9313.4902775910468</v>
      </c>
      <c r="D8" s="10">
        <v>10330.0586962752</v>
      </c>
      <c r="E8" s="10">
        <v>-1016.5684186841536</v>
      </c>
      <c r="F8" s="10">
        <v>748.80881271712792</v>
      </c>
      <c r="G8" s="10">
        <v>22851.46039403298</v>
      </c>
      <c r="H8" s="11">
        <v>3.2768532067764845E-2</v>
      </c>
      <c r="I8" s="11">
        <v>3.2768532067764845E-2</v>
      </c>
    </row>
    <row r="9" spans="1:9" x14ac:dyDescent="0.35">
      <c r="A9" s="1" t="s">
        <v>23</v>
      </c>
      <c r="B9" s="1">
        <v>2019</v>
      </c>
      <c r="C9" s="10">
        <v>12481.660879080351</v>
      </c>
      <c r="D9" s="10">
        <v>15425.521160377615</v>
      </c>
      <c r="E9" s="10">
        <v>-2943.860281297264</v>
      </c>
      <c r="F9" s="10">
        <v>1197.1291885647138</v>
      </c>
      <c r="G9" s="10">
        <v>20734.868907267453</v>
      </c>
      <c r="H9" s="11">
        <v>5.7735073895023609E-2</v>
      </c>
      <c r="I9" s="11">
        <v>5.7735073895023609E-2</v>
      </c>
    </row>
    <row r="10" spans="1:9" x14ac:dyDescent="0.35">
      <c r="A10" s="1" t="s">
        <v>24</v>
      </c>
      <c r="B10" s="1">
        <v>2018</v>
      </c>
      <c r="C10" s="10">
        <v>29909.84274783004</v>
      </c>
      <c r="D10" s="10">
        <v>34725.077509422124</v>
      </c>
      <c r="E10" s="10">
        <v>-4815.2347615920844</v>
      </c>
      <c r="F10" s="10">
        <v>1391.3658226788993</v>
      </c>
      <c r="G10" s="10">
        <v>102037.13106108675</v>
      </c>
      <c r="H10" s="11">
        <v>1.3635877530170148E-2</v>
      </c>
      <c r="I10" s="11">
        <v>1.3635877530170148E-2</v>
      </c>
    </row>
    <row r="11" spans="1:9" x14ac:dyDescent="0.35">
      <c r="A11" s="1" t="s">
        <v>24</v>
      </c>
      <c r="B11" s="1">
        <v>2019</v>
      </c>
      <c r="C11" s="10">
        <v>19489.549214378443</v>
      </c>
      <c r="D11" s="10">
        <v>23287.959614563861</v>
      </c>
      <c r="E11" s="10">
        <v>-3798.4104001854175</v>
      </c>
      <c r="F11" s="10">
        <v>1321.9936567250552</v>
      </c>
      <c r="G11" s="10">
        <v>85992.683256539618</v>
      </c>
      <c r="H11" s="11">
        <v>1.5373327202515448E-2</v>
      </c>
      <c r="I11" s="11">
        <v>1.5373327202515448E-2</v>
      </c>
    </row>
    <row r="12" spans="1:9" x14ac:dyDescent="0.35">
      <c r="A12" s="1" t="s">
        <v>25</v>
      </c>
      <c r="B12" s="1">
        <v>2018</v>
      </c>
      <c r="C12" s="10">
        <v>78513.455273605316</v>
      </c>
      <c r="D12" s="10">
        <v>78523.884701777002</v>
      </c>
      <c r="E12" s="10">
        <v>-10.429428171686595</v>
      </c>
      <c r="F12" s="10">
        <v>369.18129347984291</v>
      </c>
      <c r="G12" s="10">
        <v>51116.751865308164</v>
      </c>
      <c r="H12" s="11">
        <v>7.2223151903827885E-3</v>
      </c>
      <c r="I12" s="11">
        <v>7.2223151903827885E-3</v>
      </c>
    </row>
    <row r="13" spans="1:9" x14ac:dyDescent="0.35">
      <c r="A13" s="1" t="s">
        <v>25</v>
      </c>
      <c r="B13" s="1">
        <v>2019</v>
      </c>
      <c r="C13" s="10">
        <v>74084.238250501454</v>
      </c>
      <c r="D13" s="10">
        <v>73758.373629979775</v>
      </c>
      <c r="E13" s="10">
        <v>325.86462052167917</v>
      </c>
      <c r="F13" s="10">
        <v>283.1900885218771</v>
      </c>
      <c r="G13" s="10">
        <v>48315.054709043565</v>
      </c>
      <c r="H13" s="11">
        <v>5.8613219052998369E-3</v>
      </c>
      <c r="I13" s="11">
        <v>5.8613219052998369E-3</v>
      </c>
    </row>
    <row r="14" spans="1:9" x14ac:dyDescent="0.35">
      <c r="A14" s="1" t="s">
        <v>26</v>
      </c>
      <c r="B14" s="1">
        <v>2018</v>
      </c>
      <c r="C14" s="10">
        <v>106.18065776231494</v>
      </c>
      <c r="D14" s="10">
        <v>202.42259156602739</v>
      </c>
      <c r="E14" s="10">
        <v>-96.241933803712456</v>
      </c>
      <c r="F14" s="10">
        <v>130.30692599999981</v>
      </c>
      <c r="G14" s="10">
        <v>98.064992196287363</v>
      </c>
      <c r="H14" s="11">
        <v>1.3287812814911242</v>
      </c>
      <c r="I14" s="11">
        <v>1.3287812814911242</v>
      </c>
    </row>
    <row r="15" spans="1:9" x14ac:dyDescent="0.35">
      <c r="A15" s="1" t="s">
        <v>26</v>
      </c>
      <c r="B15" s="1">
        <v>2019</v>
      </c>
      <c r="C15" s="10">
        <v>259.86179399506244</v>
      </c>
      <c r="D15" s="10">
        <v>562.77244895081935</v>
      </c>
      <c r="E15" s="10">
        <v>-302.91065495575691</v>
      </c>
      <c r="F15" s="10">
        <v>138.06229210083535</v>
      </c>
      <c r="G15" s="10">
        <v>-91.84836285492176</v>
      </c>
      <c r="H15" s="11">
        <v>-1.5031546323684657</v>
      </c>
      <c r="I15" s="11">
        <v>1.5031546323684657</v>
      </c>
    </row>
    <row r="16" spans="1:9" x14ac:dyDescent="0.35">
      <c r="A16" s="1" t="s">
        <v>27</v>
      </c>
      <c r="B16" s="1">
        <v>2018</v>
      </c>
      <c r="C16" s="10">
        <v>26176.026376706566</v>
      </c>
      <c r="D16" s="10">
        <v>33759.495267713603</v>
      </c>
      <c r="E16" s="10">
        <v>-7583.4688910070363</v>
      </c>
      <c r="F16" s="10">
        <v>417.11681371515192</v>
      </c>
      <c r="G16" s="10">
        <v>1018.6479227081147</v>
      </c>
      <c r="H16" s="11">
        <v>0.40948084653844952</v>
      </c>
      <c r="I16" s="11">
        <v>0.40948084653844952</v>
      </c>
    </row>
    <row r="17" spans="1:9" x14ac:dyDescent="0.35">
      <c r="A17" s="1" t="s">
        <v>27</v>
      </c>
      <c r="B17" s="1">
        <v>2019</v>
      </c>
      <c r="C17" s="10">
        <v>32116.85529996104</v>
      </c>
      <c r="D17" s="10">
        <v>39514.021568871976</v>
      </c>
      <c r="E17" s="10">
        <v>-7397.1662689109362</v>
      </c>
      <c r="F17" s="10">
        <v>362.65314746259878</v>
      </c>
      <c r="G17" s="10">
        <v>3005.486878551661</v>
      </c>
      <c r="H17" s="11">
        <v>0.12066369347696528</v>
      </c>
      <c r="I17" s="11">
        <v>0.12066369347696528</v>
      </c>
    </row>
    <row r="18" spans="1:9" x14ac:dyDescent="0.35">
      <c r="A18" s="1" t="s">
        <v>28</v>
      </c>
      <c r="B18" s="1">
        <v>2018</v>
      </c>
      <c r="C18" s="10">
        <v>497217.31402373326</v>
      </c>
      <c r="D18" s="10">
        <v>530403.55674739927</v>
      </c>
      <c r="E18" s="10">
        <v>-33186.242723666015</v>
      </c>
      <c r="F18" s="10">
        <v>6445.0973570533351</v>
      </c>
      <c r="G18" s="10">
        <v>112958.85463338732</v>
      </c>
      <c r="H18" s="11">
        <v>5.7057035306981183E-2</v>
      </c>
      <c r="I18" s="11">
        <v>5.7057035306981183E-2</v>
      </c>
    </row>
    <row r="19" spans="1:9" x14ac:dyDescent="0.35">
      <c r="A19" s="1" t="s">
        <v>28</v>
      </c>
      <c r="B19" s="1">
        <v>2019</v>
      </c>
      <c r="C19" s="10">
        <v>523588.22480246943</v>
      </c>
      <c r="D19" s="10">
        <v>558281.64052661485</v>
      </c>
      <c r="E19" s="10">
        <v>-34693.415724145423</v>
      </c>
      <c r="F19" s="10">
        <v>3946.4320409333068</v>
      </c>
      <c r="G19" s="10">
        <v>153731.31182563578</v>
      </c>
      <c r="H19" s="11">
        <v>2.5670970956192748E-2</v>
      </c>
      <c r="I19" s="11">
        <v>2.5670970956192748E-2</v>
      </c>
    </row>
    <row r="20" spans="1:9" x14ac:dyDescent="0.35">
      <c r="A20" s="1" t="s">
        <v>29</v>
      </c>
      <c r="B20" s="1">
        <v>2018</v>
      </c>
      <c r="C20" s="10">
        <v>4969.0091081057026</v>
      </c>
      <c r="D20" s="10">
        <v>5100.2430361592269</v>
      </c>
      <c r="E20" s="10">
        <v>-131.23392805352432</v>
      </c>
      <c r="F20" s="10">
        <v>563.48268455995048</v>
      </c>
      <c r="G20" s="10">
        <v>5897.9449465064245</v>
      </c>
      <c r="H20" s="11">
        <v>9.5538817277994861E-2</v>
      </c>
      <c r="I20" s="11">
        <v>9.5538817277994861E-2</v>
      </c>
    </row>
    <row r="21" spans="1:9" x14ac:dyDescent="0.35">
      <c r="A21" s="1" t="s">
        <v>29</v>
      </c>
      <c r="B21" s="1">
        <v>2019</v>
      </c>
      <c r="C21" s="10">
        <v>12406.145186030124</v>
      </c>
      <c r="D21" s="10">
        <v>11698.831936359707</v>
      </c>
      <c r="E21" s="10">
        <v>707.31324967041655</v>
      </c>
      <c r="F21" s="10">
        <v>451.10739559105684</v>
      </c>
      <c r="G21" s="10">
        <v>16612.534555261471</v>
      </c>
      <c r="H21" s="11">
        <v>2.7154640015372218E-2</v>
      </c>
      <c r="I21" s="11">
        <v>2.7154640015372218E-2</v>
      </c>
    </row>
    <row r="22" spans="1:9" x14ac:dyDescent="0.35">
      <c r="A22" s="1" t="s">
        <v>30</v>
      </c>
      <c r="B22" s="1">
        <v>2018</v>
      </c>
      <c r="C22" s="10">
        <v>5552.8964093986997</v>
      </c>
      <c r="D22" s="10">
        <v>19491.930912209991</v>
      </c>
      <c r="E22" s="10">
        <v>-13939.034502811292</v>
      </c>
      <c r="F22" s="10">
        <v>294.53965057881533</v>
      </c>
      <c r="G22" s="10">
        <v>-3476.1650464068866</v>
      </c>
      <c r="H22" s="11">
        <v>-8.4731204257192605E-2</v>
      </c>
      <c r="I22" s="11">
        <v>8.4731204257192605E-2</v>
      </c>
    </row>
    <row r="23" spans="1:9" x14ac:dyDescent="0.35">
      <c r="A23" s="1" t="s">
        <v>30</v>
      </c>
      <c r="B23" s="1">
        <v>2019</v>
      </c>
      <c r="C23" s="10">
        <v>7620.1556780956962</v>
      </c>
      <c r="D23" s="10">
        <v>21066.994152566218</v>
      </c>
      <c r="E23" s="10">
        <v>-13446.838474470522</v>
      </c>
      <c r="F23" s="10">
        <v>303.11084007653301</v>
      </c>
      <c r="G23" s="10">
        <v>5578.2723656060116</v>
      </c>
      <c r="H23" s="11">
        <v>5.4337762699689138E-2</v>
      </c>
      <c r="I23" s="11">
        <v>5.4337762699689138E-2</v>
      </c>
    </row>
    <row r="24" spans="1:9" x14ac:dyDescent="0.35">
      <c r="A24" s="1" t="s">
        <v>31</v>
      </c>
      <c r="B24" s="1">
        <v>2018</v>
      </c>
      <c r="C24" s="10">
        <v>354341.48441637517</v>
      </c>
      <c r="D24" s="10">
        <v>361672.10120609222</v>
      </c>
      <c r="E24" s="10">
        <v>-7330.6167897170526</v>
      </c>
      <c r="F24" s="10">
        <v>15359.147214287523</v>
      </c>
      <c r="G24" s="10">
        <v>221622.08884457048</v>
      </c>
      <c r="H24" s="11">
        <v>6.9303323032296235E-2</v>
      </c>
      <c r="I24" s="11">
        <v>6.9303323032296235E-2</v>
      </c>
    </row>
    <row r="25" spans="1:9" x14ac:dyDescent="0.35">
      <c r="A25" s="1" t="s">
        <v>31</v>
      </c>
      <c r="B25" s="1">
        <v>2019</v>
      </c>
      <c r="C25" s="10">
        <v>342880.37683965161</v>
      </c>
      <c r="D25" s="10">
        <v>355747.20917251019</v>
      </c>
      <c r="E25" s="10">
        <v>-12866.832332858583</v>
      </c>
      <c r="F25" s="10">
        <v>15149.104037777421</v>
      </c>
      <c r="G25" s="10">
        <v>178519.04185491885</v>
      </c>
      <c r="H25" s="11">
        <v>8.485987758151306E-2</v>
      </c>
      <c r="I25" s="11">
        <v>8.485987758151306E-2</v>
      </c>
    </row>
    <row r="26" spans="1:9" x14ac:dyDescent="0.35">
      <c r="A26" s="1" t="s">
        <v>32</v>
      </c>
      <c r="B26" s="1">
        <v>2018</v>
      </c>
      <c r="C26" s="10">
        <v>264160.45268951223</v>
      </c>
      <c r="D26" s="10">
        <v>270027.28016617976</v>
      </c>
      <c r="E26" s="10">
        <v>-5866.8274766675313</v>
      </c>
      <c r="F26" s="10">
        <v>1705.7616528431299</v>
      </c>
      <c r="G26" s="10">
        <v>103637.93417617559</v>
      </c>
      <c r="H26" s="11">
        <v>1.645885424485094E-2</v>
      </c>
      <c r="I26" s="11">
        <v>1.645885424485094E-2</v>
      </c>
    </row>
    <row r="27" spans="1:9" x14ac:dyDescent="0.35">
      <c r="A27" s="1" t="s">
        <v>32</v>
      </c>
      <c r="B27" s="1">
        <v>2019</v>
      </c>
      <c r="C27" s="10">
        <v>263896.19449788949</v>
      </c>
      <c r="D27" s="10">
        <v>268162.07974314253</v>
      </c>
      <c r="E27" s="10">
        <v>-4265.8852452530409</v>
      </c>
      <c r="F27" s="10">
        <v>1738.042236954715</v>
      </c>
      <c r="G27" s="10">
        <v>106398.15699170166</v>
      </c>
      <c r="H27" s="11">
        <v>1.6335266381449356E-2</v>
      </c>
      <c r="I27" s="11">
        <v>1.6335266381449356E-2</v>
      </c>
    </row>
    <row r="28" spans="1:9" x14ac:dyDescent="0.35">
      <c r="A28" s="1" t="s">
        <v>33</v>
      </c>
      <c r="B28" s="1">
        <v>2018</v>
      </c>
      <c r="C28" s="10">
        <v>763297.16526726459</v>
      </c>
      <c r="D28" s="10">
        <v>749119.85784923378</v>
      </c>
      <c r="E28" s="10">
        <v>14177.307418030803</v>
      </c>
      <c r="F28" s="10">
        <v>7051.9499239883244</v>
      </c>
      <c r="G28" s="10">
        <v>258432.57734201913</v>
      </c>
      <c r="H28" s="11">
        <v>2.72873876680629E-2</v>
      </c>
      <c r="I28" s="11">
        <v>2.72873876680629E-2</v>
      </c>
    </row>
    <row r="29" spans="1:9" x14ac:dyDescent="0.35">
      <c r="A29" s="1" t="s">
        <v>33</v>
      </c>
      <c r="B29" s="1">
        <v>2019</v>
      </c>
      <c r="C29" s="10">
        <v>830582.71662440349</v>
      </c>
      <c r="D29" s="10">
        <v>938998.12393139</v>
      </c>
      <c r="E29" s="10">
        <v>-108415.40730698651</v>
      </c>
      <c r="F29" s="10">
        <v>7059.7028689051222</v>
      </c>
      <c r="G29" s="10">
        <v>76001.575561918609</v>
      </c>
      <c r="H29" s="11">
        <v>9.2888901535384233E-2</v>
      </c>
      <c r="I29" s="11">
        <v>9.2888901535384233E-2</v>
      </c>
    </row>
    <row r="30" spans="1:9" x14ac:dyDescent="0.35">
      <c r="A30" s="1" t="s">
        <v>34</v>
      </c>
      <c r="B30" s="1">
        <v>2018</v>
      </c>
      <c r="C30" s="10">
        <v>32026.77411542504</v>
      </c>
      <c r="D30" s="10">
        <v>38514.960856787067</v>
      </c>
      <c r="E30" s="10">
        <v>-6488.1867413620275</v>
      </c>
      <c r="F30" s="10">
        <v>6585.8964323502787</v>
      </c>
      <c r="G30" s="10">
        <v>75546.651773564779</v>
      </c>
      <c r="H30" s="11">
        <v>8.7176549558941677E-2</v>
      </c>
      <c r="I30" s="11">
        <v>8.7176549558941677E-2</v>
      </c>
    </row>
    <row r="31" spans="1:9" x14ac:dyDescent="0.35">
      <c r="A31" s="1" t="s">
        <v>34</v>
      </c>
      <c r="B31" s="1">
        <v>2019</v>
      </c>
      <c r="C31" s="10">
        <v>21307.71024542212</v>
      </c>
      <c r="D31" s="10">
        <v>27043.374663125069</v>
      </c>
      <c r="E31" s="10">
        <v>-5735.6644177029484</v>
      </c>
      <c r="F31" s="10">
        <v>6561.8550937249538</v>
      </c>
      <c r="G31" s="10">
        <v>66819.951061250787</v>
      </c>
      <c r="H31" s="11">
        <v>9.8202033816367246E-2</v>
      </c>
      <c r="I31" s="11">
        <v>9.8202033816367246E-2</v>
      </c>
    </row>
    <row r="32" spans="1:9" x14ac:dyDescent="0.35">
      <c r="A32" s="1" t="s">
        <v>35</v>
      </c>
      <c r="B32" s="1">
        <v>2018</v>
      </c>
      <c r="C32" s="10">
        <v>21915.940875140299</v>
      </c>
      <c r="D32" s="10">
        <v>43054.942016113397</v>
      </c>
      <c r="E32" s="10">
        <v>-21139.001140973098</v>
      </c>
      <c r="F32" s="10">
        <v>160.45756961870086</v>
      </c>
      <c r="G32" s="10">
        <v>92426.456428645601</v>
      </c>
      <c r="H32" s="11">
        <v>1.7360567073408915E-3</v>
      </c>
      <c r="I32" s="11">
        <v>1.7360567073408915E-3</v>
      </c>
    </row>
    <row r="33" spans="1:9" x14ac:dyDescent="0.35">
      <c r="A33" s="1" t="s">
        <v>35</v>
      </c>
      <c r="B33" s="1">
        <v>2019</v>
      </c>
      <c r="C33" s="10">
        <v>16054.37219913047</v>
      </c>
      <c r="D33" s="10">
        <v>36032.306921139461</v>
      </c>
      <c r="E33" s="10">
        <v>-19977.934722008991</v>
      </c>
      <c r="F33" s="10">
        <v>151.28438152146265</v>
      </c>
      <c r="G33" s="10">
        <v>89767.34965951246</v>
      </c>
      <c r="H33" s="11">
        <v>1.6852940639919111E-3</v>
      </c>
      <c r="I33" s="11">
        <v>1.6852940639919111E-3</v>
      </c>
    </row>
    <row r="34" spans="1:9" x14ac:dyDescent="0.35">
      <c r="A34" s="1" t="s">
        <v>36</v>
      </c>
      <c r="B34" s="1">
        <v>2018</v>
      </c>
      <c r="C34" s="10">
        <v>49779.023414077979</v>
      </c>
      <c r="D34" s="10">
        <v>65553.35798859896</v>
      </c>
      <c r="E34" s="10">
        <v>-15774.334574520981</v>
      </c>
      <c r="F34" s="10">
        <v>1222.0709252975271</v>
      </c>
      <c r="G34" s="10">
        <v>85038.73635077654</v>
      </c>
      <c r="H34" s="11">
        <v>1.4370755937113212E-2</v>
      </c>
      <c r="I34" s="11">
        <v>1.4370755937113212E-2</v>
      </c>
    </row>
    <row r="35" spans="1:9" x14ac:dyDescent="0.35">
      <c r="A35" s="1" t="s">
        <v>36</v>
      </c>
      <c r="B35" s="1">
        <v>2019</v>
      </c>
      <c r="C35" s="10">
        <v>45390.018810641246</v>
      </c>
      <c r="D35" s="10">
        <v>59757.98508788053</v>
      </c>
      <c r="E35" s="10">
        <v>-14367.966277239284</v>
      </c>
      <c r="F35" s="10">
        <v>1219.7756298723493</v>
      </c>
      <c r="G35" s="10">
        <v>92925.809352633063</v>
      </c>
      <c r="H35" s="11">
        <v>1.3126338509935043E-2</v>
      </c>
      <c r="I35" s="11">
        <v>1.3126338509935043E-2</v>
      </c>
    </row>
    <row r="36" spans="1:9" x14ac:dyDescent="0.35">
      <c r="A36" s="1" t="s">
        <v>37</v>
      </c>
      <c r="B36" s="1">
        <v>2018</v>
      </c>
      <c r="C36" s="10">
        <v>21133.078048940821</v>
      </c>
      <c r="D36" s="10">
        <v>26863.077065842699</v>
      </c>
      <c r="E36" s="10">
        <v>-5729.9990169018783</v>
      </c>
      <c r="F36" s="10">
        <v>333.17642720000049</v>
      </c>
      <c r="G36" s="10">
        <v>37889.893250298126</v>
      </c>
      <c r="H36" s="11">
        <v>8.7932796484555681E-3</v>
      </c>
      <c r="I36" s="11">
        <v>8.7932796484555681E-3</v>
      </c>
    </row>
    <row r="37" spans="1:9" x14ac:dyDescent="0.35">
      <c r="A37" s="1" t="s">
        <v>37</v>
      </c>
      <c r="B37" s="1">
        <v>2019</v>
      </c>
      <c r="C37" s="10">
        <v>40467.233314435711</v>
      </c>
      <c r="D37" s="10">
        <v>48166.75834975137</v>
      </c>
      <c r="E37" s="10">
        <v>-7699.5250353156589</v>
      </c>
      <c r="F37" s="10">
        <v>215.68026032870694</v>
      </c>
      <c r="G37" s="10">
        <v>51394.306901200398</v>
      </c>
      <c r="H37" s="11">
        <v>4.1965788300896293E-3</v>
      </c>
      <c r="I37" s="11">
        <v>4.1965788300896293E-3</v>
      </c>
    </row>
    <row r="38" spans="1:9" x14ac:dyDescent="0.35">
      <c r="A38" s="1" t="s">
        <v>38</v>
      </c>
      <c r="B38" s="1">
        <v>2018</v>
      </c>
      <c r="C38" s="10">
        <v>17504.00692</v>
      </c>
      <c r="D38" s="10">
        <v>19327.615017300006</v>
      </c>
      <c r="E38" s="10">
        <v>-1823.6080973000062</v>
      </c>
      <c r="F38" s="10">
        <v>42.254998729624617</v>
      </c>
      <c r="G38" s="10">
        <v>47374.784741429612</v>
      </c>
      <c r="H38" s="11">
        <v>8.919301472344696E-4</v>
      </c>
      <c r="I38" s="11">
        <v>8.919301472344696E-4</v>
      </c>
    </row>
    <row r="39" spans="1:9" x14ac:dyDescent="0.35">
      <c r="A39" s="1" t="s">
        <v>38</v>
      </c>
      <c r="B39" s="1">
        <v>2019</v>
      </c>
      <c r="C39" s="10">
        <v>17595.686509999996</v>
      </c>
      <c r="D39" s="10">
        <v>18553.260750059671</v>
      </c>
      <c r="E39" s="10">
        <v>-957.5742400596755</v>
      </c>
      <c r="F39" s="10">
        <v>36.183487692029814</v>
      </c>
      <c r="G39" s="10">
        <v>40847.235057632352</v>
      </c>
      <c r="H39" s="11">
        <v>8.8582464984417316E-4</v>
      </c>
      <c r="I39" s="11">
        <v>8.8582464984417316E-4</v>
      </c>
    </row>
    <row r="40" spans="1:9" x14ac:dyDescent="0.35">
      <c r="A40" s="1" t="s">
        <v>39</v>
      </c>
      <c r="B40" s="1">
        <v>2018</v>
      </c>
      <c r="C40" s="10">
        <v>246903.70283231974</v>
      </c>
      <c r="D40" s="10">
        <v>249625.62367860347</v>
      </c>
      <c r="E40" s="10">
        <v>-2721.9208462837269</v>
      </c>
      <c r="F40" s="10">
        <v>14390.932735161914</v>
      </c>
      <c r="G40" s="10">
        <v>166983.3283688782</v>
      </c>
      <c r="H40" s="11">
        <v>8.6181853456479843E-2</v>
      </c>
      <c r="I40" s="11">
        <v>8.6181853456479843E-2</v>
      </c>
    </row>
    <row r="41" spans="1:9" x14ac:dyDescent="0.35">
      <c r="A41" s="1" t="s">
        <v>39</v>
      </c>
      <c r="B41" s="1">
        <v>2019</v>
      </c>
      <c r="C41" s="10">
        <v>264429.38831291971</v>
      </c>
      <c r="D41" s="10">
        <v>262625.53411588504</v>
      </c>
      <c r="E41" s="10">
        <v>1803.8541970346705</v>
      </c>
      <c r="F41" s="10">
        <v>14381.490506617287</v>
      </c>
      <c r="G41" s="10">
        <v>177001.05044365197</v>
      </c>
      <c r="H41" s="11">
        <v>8.1250876594066393E-2</v>
      </c>
      <c r="I41" s="11">
        <v>8.1250876594066393E-2</v>
      </c>
    </row>
    <row r="42" spans="1:9" x14ac:dyDescent="0.35">
      <c r="A42" s="1" t="s">
        <v>40</v>
      </c>
      <c r="B42" s="1">
        <v>2018</v>
      </c>
      <c r="C42" s="10">
        <v>19860.474689501862</v>
      </c>
      <c r="D42" s="10">
        <v>23906.59580107731</v>
      </c>
      <c r="E42" s="10">
        <v>-4046.1211115754486</v>
      </c>
      <c r="F42" s="10">
        <v>99.495981799501692</v>
      </c>
      <c r="G42" s="10">
        <v>17722.944870224055</v>
      </c>
      <c r="H42" s="11">
        <v>5.6139644132540741E-3</v>
      </c>
      <c r="I42" s="11">
        <v>5.6139644132540741E-3</v>
      </c>
    </row>
    <row r="43" spans="1:9" x14ac:dyDescent="0.35">
      <c r="A43" s="1" t="s">
        <v>40</v>
      </c>
      <c r="B43" s="1">
        <v>2019</v>
      </c>
      <c r="C43" s="10">
        <v>19437.188434210981</v>
      </c>
      <c r="D43" s="10">
        <v>23465.612974731241</v>
      </c>
      <c r="E43" s="10">
        <v>-4028.4245405202601</v>
      </c>
      <c r="F43" s="10">
        <v>94.654831198714021</v>
      </c>
      <c r="G43" s="10">
        <v>14836.020290678454</v>
      </c>
      <c r="H43" s="11">
        <v>6.3800688691553033E-3</v>
      </c>
      <c r="I43" s="11">
        <v>6.3800688691553033E-3</v>
      </c>
    </row>
    <row r="44" spans="1:9" x14ac:dyDescent="0.35">
      <c r="A44" s="1" t="s">
        <v>41</v>
      </c>
      <c r="B44" s="1">
        <v>2018</v>
      </c>
      <c r="C44" s="10">
        <v>155.10852898970589</v>
      </c>
      <c r="D44" s="10">
        <v>194.23912308891417</v>
      </c>
      <c r="E44" s="10">
        <v>-39.130594099208281</v>
      </c>
      <c r="F44" s="10">
        <v>9.5755518710062972</v>
      </c>
      <c r="G44" s="10">
        <v>1933.6135986424013</v>
      </c>
      <c r="H44" s="11">
        <v>4.9521537693618493E-3</v>
      </c>
      <c r="I44" s="11">
        <v>4.9521537693618493E-3</v>
      </c>
    </row>
    <row r="45" spans="1:9" x14ac:dyDescent="0.35">
      <c r="A45" s="1" t="s">
        <v>41</v>
      </c>
      <c r="B45" s="1">
        <v>2019</v>
      </c>
      <c r="C45" s="10">
        <v>211.27880530183518</v>
      </c>
      <c r="D45" s="10">
        <v>260.78676553468728</v>
      </c>
      <c r="E45" s="10">
        <v>-49.507960232852099</v>
      </c>
      <c r="F45" s="10">
        <v>9.9164908916754513</v>
      </c>
      <c r="G45" s="10">
        <v>1953.2458677935012</v>
      </c>
      <c r="H45" s="11">
        <v>5.0769291542788154E-3</v>
      </c>
      <c r="I45" s="11">
        <v>5.0769291542788154E-3</v>
      </c>
    </row>
    <row r="46" spans="1:9" x14ac:dyDescent="0.35">
      <c r="A46" s="1" t="s">
        <v>42</v>
      </c>
      <c r="B46" s="1">
        <v>2018</v>
      </c>
      <c r="C46" s="10">
        <v>65437.69179481289</v>
      </c>
      <c r="D46" s="10">
        <v>69227.491388044247</v>
      </c>
      <c r="E46" s="10">
        <v>-3789.799593231357</v>
      </c>
      <c r="F46" s="10">
        <v>74.718739800000378</v>
      </c>
      <c r="G46" s="10">
        <v>22930.919146568642</v>
      </c>
      <c r="H46" s="11">
        <v>3.2584275982317618E-3</v>
      </c>
      <c r="I46" s="11">
        <v>3.2584275982317618E-3</v>
      </c>
    </row>
    <row r="47" spans="1:9" x14ac:dyDescent="0.35">
      <c r="A47" s="1" t="s">
        <v>42</v>
      </c>
      <c r="B47" s="1">
        <v>2019</v>
      </c>
      <c r="C47" s="10">
        <v>68947.259616324955</v>
      </c>
      <c r="D47" s="10">
        <v>72565.626959868634</v>
      </c>
      <c r="E47" s="10">
        <v>-3618.3673435436795</v>
      </c>
      <c r="F47" s="10">
        <v>79.255386336841795</v>
      </c>
      <c r="G47" s="10">
        <v>20184.888042793158</v>
      </c>
      <c r="H47" s="11">
        <v>3.9264714358987615E-3</v>
      </c>
      <c r="I47" s="11">
        <v>3.9264714358987615E-3</v>
      </c>
    </row>
    <row r="48" spans="1:9" x14ac:dyDescent="0.35">
      <c r="A48" s="1" t="s">
        <v>43</v>
      </c>
      <c r="B48" s="1">
        <v>2018</v>
      </c>
      <c r="C48" s="10">
        <v>12355.23547</v>
      </c>
      <c r="D48" s="10">
        <v>6624.5221300000003</v>
      </c>
      <c r="E48" s="10">
        <v>5730.7133399999993</v>
      </c>
      <c r="F48" s="10">
        <v>0</v>
      </c>
      <c r="G48" s="10">
        <v>5730.7133399999993</v>
      </c>
      <c r="H48" s="11">
        <v>0</v>
      </c>
      <c r="I48" s="11">
        <v>0</v>
      </c>
    </row>
    <row r="49" spans="1:9" x14ac:dyDescent="0.35">
      <c r="A49" s="1" t="s">
        <v>43</v>
      </c>
      <c r="B49" s="1">
        <v>2019</v>
      </c>
      <c r="C49" s="10">
        <v>10487.343120000001</v>
      </c>
      <c r="D49" s="10">
        <v>5618.0448800000004</v>
      </c>
      <c r="E49" s="10">
        <v>4869.298240000001</v>
      </c>
      <c r="F49" s="10">
        <v>0</v>
      </c>
      <c r="G49" s="10">
        <v>4869.298240000001</v>
      </c>
      <c r="H49" s="11">
        <v>0</v>
      </c>
      <c r="I49" s="11">
        <v>0</v>
      </c>
    </row>
    <row r="50" spans="1:9" x14ac:dyDescent="0.35">
      <c r="A50" s="1" t="s">
        <v>44</v>
      </c>
      <c r="B50" s="1">
        <v>2018</v>
      </c>
      <c r="C50" s="10">
        <v>8966.6912818020919</v>
      </c>
      <c r="D50" s="10">
        <v>8245.054529494917</v>
      </c>
      <c r="E50" s="10">
        <v>721.6367523071749</v>
      </c>
      <c r="F50" s="10">
        <v>174.22365216267895</v>
      </c>
      <c r="G50" s="10">
        <v>8933.6908612853349</v>
      </c>
      <c r="H50" s="11">
        <v>1.9501867130604127E-2</v>
      </c>
      <c r="I50" s="11">
        <v>1.9501867130604127E-2</v>
      </c>
    </row>
    <row r="51" spans="1:9" x14ac:dyDescent="0.35">
      <c r="A51" s="1" t="s">
        <v>44</v>
      </c>
      <c r="B51" s="1">
        <v>2019</v>
      </c>
      <c r="C51" s="10">
        <v>4672.904943062832</v>
      </c>
      <c r="D51" s="10">
        <v>4042.8283611030238</v>
      </c>
      <c r="E51" s="10">
        <v>630.07658195980821</v>
      </c>
      <c r="F51" s="10">
        <v>176.2782589855743</v>
      </c>
      <c r="G51" s="10">
        <v>4975.5328877250831</v>
      </c>
      <c r="H51" s="11">
        <v>3.5429020963857479E-2</v>
      </c>
      <c r="I51" s="11">
        <v>3.5429020963857479E-2</v>
      </c>
    </row>
    <row r="52" spans="1:9" x14ac:dyDescent="0.35">
      <c r="A52" s="1" t="s">
        <v>45</v>
      </c>
      <c r="B52" s="1">
        <v>2018</v>
      </c>
      <c r="C52" s="10">
        <v>0</v>
      </c>
      <c r="D52" s="10">
        <v>1.2499999999999998</v>
      </c>
      <c r="E52" s="10">
        <v>-1.2499999999999998</v>
      </c>
      <c r="F52" s="10">
        <v>21.309054690795978</v>
      </c>
      <c r="G52" s="10">
        <v>81.729054690795991</v>
      </c>
      <c r="H52" s="11">
        <v>0.26072802103748938</v>
      </c>
      <c r="I52" s="11">
        <v>0.26072802103748938</v>
      </c>
    </row>
    <row r="53" spans="1:9" x14ac:dyDescent="0.35">
      <c r="A53" s="1" t="s">
        <v>45</v>
      </c>
      <c r="B53" s="1">
        <v>2019</v>
      </c>
      <c r="C53" s="10">
        <v>0</v>
      </c>
      <c r="D53" s="10">
        <v>1.25486609571083</v>
      </c>
      <c r="E53" s="10">
        <v>-1.25486609571083</v>
      </c>
      <c r="F53" s="10">
        <v>23.158247773429611</v>
      </c>
      <c r="G53" s="10">
        <v>78.243381677718617</v>
      </c>
      <c r="H53" s="11">
        <v>0.29597708172708481</v>
      </c>
      <c r="I53" s="11">
        <v>0.29597708172708481</v>
      </c>
    </row>
    <row r="54" spans="1:9" x14ac:dyDescent="0.35">
      <c r="A54" s="1" t="s">
        <v>46</v>
      </c>
      <c r="B54" s="1">
        <v>2018</v>
      </c>
      <c r="C54" s="10">
        <v>17364.919849737293</v>
      </c>
      <c r="D54" s="10">
        <v>31352.905068064898</v>
      </c>
      <c r="E54" s="10">
        <v>-13987.985218327605</v>
      </c>
      <c r="F54" s="10">
        <v>2333.2999003886171</v>
      </c>
      <c r="G54" s="10">
        <v>57303.574682060986</v>
      </c>
      <c r="H54" s="11">
        <v>4.0718225928042528E-2</v>
      </c>
      <c r="I54" s="11">
        <v>4.0718225928042528E-2</v>
      </c>
    </row>
    <row r="55" spans="1:9" x14ac:dyDescent="0.35">
      <c r="A55" s="1" t="s">
        <v>46</v>
      </c>
      <c r="B55" s="1">
        <v>2019</v>
      </c>
      <c r="C55" s="10">
        <v>21296.714238544242</v>
      </c>
      <c r="D55" s="10">
        <v>37969.704502265813</v>
      </c>
      <c r="E55" s="10">
        <v>-16672.990263721571</v>
      </c>
      <c r="F55" s="10">
        <v>2666.682065859146</v>
      </c>
      <c r="G55" s="10">
        <v>55492.471802137574</v>
      </c>
      <c r="H55" s="11">
        <v>4.8054843823994615E-2</v>
      </c>
      <c r="I55" s="11">
        <v>4.8054843823994615E-2</v>
      </c>
    </row>
    <row r="56" spans="1:9" x14ac:dyDescent="0.35">
      <c r="A56" s="1" t="s">
        <v>47</v>
      </c>
      <c r="B56" s="1">
        <v>2018</v>
      </c>
      <c r="C56" s="10">
        <v>374188.29233460926</v>
      </c>
      <c r="D56" s="10">
        <v>399286.30571934994</v>
      </c>
      <c r="E56" s="10">
        <v>-25098.013384740683</v>
      </c>
      <c r="F56" s="10">
        <v>648.17928065115575</v>
      </c>
      <c r="G56" s="10">
        <v>322300.16589591053</v>
      </c>
      <c r="H56" s="11">
        <v>2.0111043965782213E-3</v>
      </c>
      <c r="I56" s="11">
        <v>2.0111043965782213E-3</v>
      </c>
    </row>
    <row r="57" spans="1:9" x14ac:dyDescent="0.35">
      <c r="A57" s="1" t="s">
        <v>47</v>
      </c>
      <c r="B57" s="1">
        <v>2019</v>
      </c>
      <c r="C57" s="10">
        <v>376555.72366540489</v>
      </c>
      <c r="D57" s="10">
        <v>400135.65769150294</v>
      </c>
      <c r="E57" s="10">
        <v>-23579.934026098053</v>
      </c>
      <c r="F57" s="10">
        <v>219.99200112945528</v>
      </c>
      <c r="G57" s="10">
        <v>314867.05797503138</v>
      </c>
      <c r="H57" s="11">
        <v>6.9868217572287413E-4</v>
      </c>
      <c r="I57" s="11">
        <v>6.9868217572287413E-4</v>
      </c>
    </row>
    <row r="58" spans="1:9" x14ac:dyDescent="0.35">
      <c r="A58" s="1" t="s">
        <v>48</v>
      </c>
      <c r="B58" s="1">
        <v>2018</v>
      </c>
      <c r="C58" s="10">
        <v>131119.66109716112</v>
      </c>
      <c r="D58" s="10">
        <v>147911.24673072519</v>
      </c>
      <c r="E58" s="10">
        <v>-16791.585633564071</v>
      </c>
      <c r="F58" s="10">
        <v>2620.4410886986407</v>
      </c>
      <c r="G58" s="10">
        <v>44924.355455134573</v>
      </c>
      <c r="H58" s="11">
        <v>5.8330076461879224E-2</v>
      </c>
      <c r="I58" s="11">
        <v>5.8330076461879224E-2</v>
      </c>
    </row>
    <row r="59" spans="1:9" x14ac:dyDescent="0.35">
      <c r="A59" s="1" t="s">
        <v>48</v>
      </c>
      <c r="B59" s="1">
        <v>2019</v>
      </c>
      <c r="C59" s="10">
        <v>213432.48163052968</v>
      </c>
      <c r="D59" s="10">
        <v>264849.47891868843</v>
      </c>
      <c r="E59" s="10">
        <v>-51416.997288158746</v>
      </c>
      <c r="F59" s="10">
        <v>2481.183250268391</v>
      </c>
      <c r="G59" s="10">
        <v>-7730.3140378903472</v>
      </c>
      <c r="H59" s="11">
        <v>-0.32096797595890708</v>
      </c>
      <c r="I59" s="11">
        <v>0.32096797595890708</v>
      </c>
    </row>
    <row r="60" spans="1:9" x14ac:dyDescent="0.35">
      <c r="A60" s="1" t="s">
        <v>49</v>
      </c>
      <c r="B60" s="1">
        <v>2018</v>
      </c>
      <c r="C60" s="10">
        <v>139039.9903059254</v>
      </c>
      <c r="D60" s="10">
        <v>159624.54677047898</v>
      </c>
      <c r="E60" s="10">
        <v>-20584.556464553578</v>
      </c>
      <c r="F60" s="10">
        <v>2580.4545164129859</v>
      </c>
      <c r="G60" s="10">
        <v>12311.988051859404</v>
      </c>
      <c r="H60" s="11">
        <v>0.20958877685259578</v>
      </c>
      <c r="I60" s="11">
        <v>0.20958877685259578</v>
      </c>
    </row>
    <row r="61" spans="1:9" x14ac:dyDescent="0.35">
      <c r="A61" s="1" t="s">
        <v>49</v>
      </c>
      <c r="B61" s="1">
        <v>2019</v>
      </c>
      <c r="C61" s="10">
        <v>173430.46932590238</v>
      </c>
      <c r="D61" s="10">
        <v>189415.1905493745</v>
      </c>
      <c r="E61" s="10">
        <v>-15984.721223472123</v>
      </c>
      <c r="F61" s="10">
        <v>2617.0545378009906</v>
      </c>
      <c r="G61" s="10">
        <v>23235.14093185556</v>
      </c>
      <c r="H61" s="11">
        <v>0.11263346951397175</v>
      </c>
      <c r="I61" s="11">
        <v>0.11263346951397175</v>
      </c>
    </row>
    <row r="62" spans="1:9" x14ac:dyDescent="0.35">
      <c r="A62" s="1" t="s">
        <v>50</v>
      </c>
      <c r="B62" s="1">
        <v>2018</v>
      </c>
      <c r="C62" s="10">
        <v>129656.95681829625</v>
      </c>
      <c r="D62" s="10">
        <v>129643.17364192441</v>
      </c>
      <c r="E62" s="10">
        <v>13.783176371842274</v>
      </c>
      <c r="F62" s="10">
        <v>3582.216306870193</v>
      </c>
      <c r="G62" s="10">
        <v>18535.599483242037</v>
      </c>
      <c r="H62" s="11">
        <v>0.19326142162862661</v>
      </c>
      <c r="I62" s="11">
        <v>0.19326142162862661</v>
      </c>
    </row>
    <row r="63" spans="1:9" x14ac:dyDescent="0.35">
      <c r="A63" s="1" t="s">
        <v>50</v>
      </c>
      <c r="B63" s="1">
        <v>2019</v>
      </c>
      <c r="C63" s="10">
        <v>115565.60211940962</v>
      </c>
      <c r="D63" s="10">
        <v>115875.13794658858</v>
      </c>
      <c r="E63" s="10">
        <v>-309.53582717895915</v>
      </c>
      <c r="F63" s="10">
        <v>1452.3362150401722</v>
      </c>
      <c r="G63" s="10">
        <v>16182.800387861213</v>
      </c>
      <c r="H63" s="11">
        <v>8.9745667018767392E-2</v>
      </c>
      <c r="I63" s="11">
        <v>8.9745667018767392E-2</v>
      </c>
    </row>
    <row r="64" spans="1:9" x14ac:dyDescent="0.35">
      <c r="A64" s="1" t="s">
        <v>51</v>
      </c>
      <c r="B64" s="1">
        <v>2018</v>
      </c>
      <c r="C64" s="10">
        <v>159136.41084882757</v>
      </c>
      <c r="D64" s="10">
        <v>346250.5312046677</v>
      </c>
      <c r="E64" s="10">
        <v>-187114.12035584013</v>
      </c>
      <c r="F64" s="10">
        <v>1434.2893805315939</v>
      </c>
      <c r="G64" s="10">
        <v>-20772.060975308548</v>
      </c>
      <c r="H64" s="11">
        <v>-6.9048968334750854E-2</v>
      </c>
      <c r="I64" s="11">
        <v>6.9048968334750854E-2</v>
      </c>
    </row>
    <row r="65" spans="1:9" x14ac:dyDescent="0.35">
      <c r="A65" s="1" t="s">
        <v>51</v>
      </c>
      <c r="B65" s="1">
        <v>2019</v>
      </c>
      <c r="C65" s="10">
        <v>144315.89672143388</v>
      </c>
      <c r="D65" s="10">
        <v>351423.0707489535</v>
      </c>
      <c r="E65" s="10">
        <v>-207107.17402751962</v>
      </c>
      <c r="F65" s="10">
        <v>1224.7275000139271</v>
      </c>
      <c r="G65" s="10">
        <v>-50793.896527505705</v>
      </c>
      <c r="H65" s="11">
        <v>-2.4111706006856897E-2</v>
      </c>
      <c r="I65" s="11">
        <v>2.4111706006856897E-2</v>
      </c>
    </row>
    <row r="66" spans="1:9" x14ac:dyDescent="0.35">
      <c r="A66" s="1" t="s">
        <v>52</v>
      </c>
      <c r="B66" s="1">
        <v>2018</v>
      </c>
      <c r="C66" s="10">
        <v>425631.40441808978</v>
      </c>
      <c r="D66" s="10">
        <v>513510.97165503539</v>
      </c>
      <c r="E66" s="10">
        <v>-87879.567236945615</v>
      </c>
      <c r="F66" s="10">
        <v>787.42136857236869</v>
      </c>
      <c r="G66" s="10">
        <v>76582.85413162678</v>
      </c>
      <c r="H66" s="11">
        <v>1.0281953806774925E-2</v>
      </c>
      <c r="I66" s="11">
        <v>1.0281953806774925E-2</v>
      </c>
    </row>
    <row r="67" spans="1:9" x14ac:dyDescent="0.35">
      <c r="A67" s="1" t="s">
        <v>52</v>
      </c>
      <c r="B67" s="1">
        <v>2019</v>
      </c>
      <c r="C67" s="10">
        <v>622196.1346752902</v>
      </c>
      <c r="D67" s="10">
        <v>724558.83578152244</v>
      </c>
      <c r="E67" s="10">
        <v>-102362.70110623224</v>
      </c>
      <c r="F67" s="10">
        <v>208.24597280802595</v>
      </c>
      <c r="G67" s="10">
        <v>94687.544866575816</v>
      </c>
      <c r="H67" s="11">
        <v>2.1992963604818912E-3</v>
      </c>
      <c r="I67" s="11">
        <v>2.1992963604818912E-3</v>
      </c>
    </row>
    <row r="68" spans="1:9" x14ac:dyDescent="0.35">
      <c r="A68" s="1" t="s">
        <v>53</v>
      </c>
      <c r="B68" s="1">
        <v>2018</v>
      </c>
      <c r="C68" s="10">
        <v>23013.685371844804</v>
      </c>
      <c r="D68" s="10">
        <v>22863.66913957239</v>
      </c>
      <c r="E68" s="10">
        <v>150.01623227241362</v>
      </c>
      <c r="F68" s="10">
        <v>198.27523327884376</v>
      </c>
      <c r="G68" s="10">
        <v>32846.391465551249</v>
      </c>
      <c r="H68" s="11">
        <v>6.0364388425069929E-3</v>
      </c>
      <c r="I68" s="11">
        <v>6.0364388425069929E-3</v>
      </c>
    </row>
    <row r="69" spans="1:9" x14ac:dyDescent="0.35">
      <c r="A69" s="1" t="s">
        <v>53</v>
      </c>
      <c r="B69" s="1">
        <v>2019</v>
      </c>
      <c r="C69" s="10">
        <v>31226.446206031887</v>
      </c>
      <c r="D69" s="10">
        <v>37131.158272706976</v>
      </c>
      <c r="E69" s="10">
        <v>-5904.7120666750889</v>
      </c>
      <c r="F69" s="10">
        <v>195.76900213031024</v>
      </c>
      <c r="G69" s="10">
        <v>44253.329372018503</v>
      </c>
      <c r="H69" s="11">
        <v>4.4238253914087537E-3</v>
      </c>
      <c r="I69" s="11">
        <v>4.4238253914087537E-3</v>
      </c>
    </row>
    <row r="70" spans="1:9" x14ac:dyDescent="0.35">
      <c r="A70" s="1" t="s">
        <v>54</v>
      </c>
      <c r="B70" s="1">
        <v>2018</v>
      </c>
      <c r="C70" s="10">
        <v>95473.073147241957</v>
      </c>
      <c r="D70" s="10">
        <v>97700.083377831063</v>
      </c>
      <c r="E70" s="10">
        <v>-2227.010230589105</v>
      </c>
      <c r="F70" s="10">
        <v>199.84117432236326</v>
      </c>
      <c r="G70" s="10">
        <v>63075.830943733265</v>
      </c>
      <c r="H70" s="11">
        <v>3.1682685956310489E-3</v>
      </c>
      <c r="I70" s="11">
        <v>3.1682685956310489E-3</v>
      </c>
    </row>
    <row r="71" spans="1:9" x14ac:dyDescent="0.35">
      <c r="A71" s="1" t="s">
        <v>54</v>
      </c>
      <c r="B71" s="1">
        <v>2019</v>
      </c>
      <c r="C71" s="10">
        <v>120216.48948823145</v>
      </c>
      <c r="D71" s="10">
        <v>123970.83928122366</v>
      </c>
      <c r="E71" s="10">
        <v>-3754.3497929922014</v>
      </c>
      <c r="F71" s="10">
        <v>195.24829795728726</v>
      </c>
      <c r="G71" s="10">
        <v>70845.898504965095</v>
      </c>
      <c r="H71" s="11">
        <v>2.75595767825012E-3</v>
      </c>
      <c r="I71" s="11">
        <v>2.75595767825012E-3</v>
      </c>
    </row>
    <row r="72" spans="1:9" x14ac:dyDescent="0.35">
      <c r="A72" s="1" t="s">
        <v>55</v>
      </c>
      <c r="B72" s="1">
        <v>2018</v>
      </c>
      <c r="C72" s="10">
        <v>298930.31207430852</v>
      </c>
      <c r="D72" s="10">
        <v>363788.21125911392</v>
      </c>
      <c r="E72" s="10">
        <v>-64857.899184805399</v>
      </c>
      <c r="F72" s="10">
        <v>25028.485520000097</v>
      </c>
      <c r="G72" s="10">
        <v>178350.14009058924</v>
      </c>
      <c r="H72" s="11">
        <v>0.14033342226301251</v>
      </c>
      <c r="I72" s="11">
        <v>0.14033342226301251</v>
      </c>
    </row>
    <row r="73" spans="1:9" x14ac:dyDescent="0.35">
      <c r="A73" s="1" t="s">
        <v>55</v>
      </c>
      <c r="B73" s="1">
        <v>2019</v>
      </c>
      <c r="C73" s="10">
        <v>402784.91766564612</v>
      </c>
      <c r="D73" s="10">
        <v>508494.20624767354</v>
      </c>
      <c r="E73" s="10">
        <v>-105709.28858202742</v>
      </c>
      <c r="F73" s="10">
        <v>24747.448993880018</v>
      </c>
      <c r="G73" s="10">
        <v>176421.36332090877</v>
      </c>
      <c r="H73" s="11">
        <v>0.14027467268158814</v>
      </c>
      <c r="I73" s="11">
        <v>0.14027467268158814</v>
      </c>
    </row>
    <row r="74" spans="1:9" x14ac:dyDescent="0.35">
      <c r="A74" s="1" t="s">
        <v>56</v>
      </c>
      <c r="B74" s="1">
        <v>2018</v>
      </c>
      <c r="C74" s="10">
        <v>3080.4746155343564</v>
      </c>
      <c r="D74" s="10">
        <v>943.79682116160723</v>
      </c>
      <c r="E74" s="10">
        <v>2136.6777943727493</v>
      </c>
      <c r="F74" s="10">
        <v>70.323860578403611</v>
      </c>
      <c r="G74" s="10">
        <v>2358.3298108251588</v>
      </c>
      <c r="H74" s="11">
        <v>2.9819349378362781E-2</v>
      </c>
      <c r="I74" s="11">
        <v>2.9819349378362781E-2</v>
      </c>
    </row>
    <row r="75" spans="1:9" x14ac:dyDescent="0.35">
      <c r="A75" s="1" t="s">
        <v>56</v>
      </c>
      <c r="B75" s="1">
        <v>2019</v>
      </c>
      <c r="C75" s="10">
        <v>1549.3505979113593</v>
      </c>
      <c r="D75" s="10">
        <v>483.83499470852303</v>
      </c>
      <c r="E75" s="10">
        <v>1065.5156032028362</v>
      </c>
      <c r="F75" s="10">
        <v>71.446219728269853</v>
      </c>
      <c r="G75" s="10">
        <v>1239.7178562973688</v>
      </c>
      <c r="H75" s="11">
        <v>5.7631032226684475E-2</v>
      </c>
      <c r="I75" s="11">
        <v>5.7631032226684475E-2</v>
      </c>
    </row>
  </sheetData>
  <autoFilter ref="A1:I75" xr:uid="{1EF64C0E-970B-4350-BE2E-2B6296011338}"/>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C8E7C-9B7A-402F-8E69-B22FFFD054FA}">
  <dimension ref="A3:D42"/>
  <sheetViews>
    <sheetView zoomScale="90" zoomScaleNormal="90" workbookViewId="0">
      <selection activeCell="F11" sqref="F11"/>
    </sheetView>
  </sheetViews>
  <sheetFormatPr defaultRowHeight="14.5" x14ac:dyDescent="0.35"/>
  <cols>
    <col min="1" max="1" width="19.08984375" bestFit="1" customWidth="1"/>
    <col min="2" max="2" width="15.81640625" bestFit="1" customWidth="1"/>
    <col min="3" max="3" width="5.36328125" bestFit="1" customWidth="1"/>
    <col min="4" max="4" width="11" bestFit="1" customWidth="1"/>
    <col min="5" max="9" width="5.81640625" bestFit="1" customWidth="1"/>
    <col min="10" max="10" width="5.54296875" bestFit="1" customWidth="1"/>
    <col min="11" max="18" width="5.81640625" bestFit="1" customWidth="1"/>
    <col min="19" max="19" width="5.54296875" bestFit="1" customWidth="1"/>
    <col min="20" max="21" width="5.81640625" bestFit="1" customWidth="1"/>
    <col min="22" max="22" width="11.26953125" bestFit="1" customWidth="1"/>
  </cols>
  <sheetData>
    <row r="3" spans="1:4" x14ac:dyDescent="0.35">
      <c r="A3" s="2" t="s">
        <v>87</v>
      </c>
      <c r="B3" s="2" t="s">
        <v>59</v>
      </c>
    </row>
    <row r="4" spans="1:4" x14ac:dyDescent="0.35">
      <c r="A4" s="2" t="s">
        <v>57</v>
      </c>
      <c r="B4">
        <v>2018</v>
      </c>
      <c r="C4">
        <v>2019</v>
      </c>
      <c r="D4" t="s">
        <v>58</v>
      </c>
    </row>
    <row r="5" spans="1:4" x14ac:dyDescent="0.35">
      <c r="A5" s="3" t="s">
        <v>4</v>
      </c>
      <c r="B5" s="35">
        <v>1.0447066212023851E-2</v>
      </c>
      <c r="C5" s="35">
        <v>1.2681023692775226E-2</v>
      </c>
      <c r="D5" s="35">
        <v>1.1564044952399538E-2</v>
      </c>
    </row>
    <row r="6" spans="1:4" x14ac:dyDescent="0.35">
      <c r="A6" s="3" t="s">
        <v>21</v>
      </c>
      <c r="B6" s="35">
        <v>1.885456784697501E-2</v>
      </c>
      <c r="C6" s="35">
        <v>1.3510592426067231E-3</v>
      </c>
      <c r="D6" s="35">
        <v>1.0102813544790867E-2</v>
      </c>
    </row>
    <row r="7" spans="1:4" x14ac:dyDescent="0.35">
      <c r="A7" s="3" t="s">
        <v>22</v>
      </c>
      <c r="B7" s="35">
        <v>3.6838924460506324E-3</v>
      </c>
      <c r="C7" s="35">
        <v>3.0243377527493071E-3</v>
      </c>
      <c r="D7" s="35">
        <v>3.3541150993999696E-3</v>
      </c>
    </row>
    <row r="8" spans="1:4" x14ac:dyDescent="0.35">
      <c r="A8" s="3" t="s">
        <v>23</v>
      </c>
      <c r="B8" s="35">
        <v>3.2768532067764845E-2</v>
      </c>
      <c r="C8" s="35">
        <v>5.7735073895023609E-2</v>
      </c>
      <c r="D8" s="35">
        <v>4.5251802981394224E-2</v>
      </c>
    </row>
    <row r="9" spans="1:4" x14ac:dyDescent="0.35">
      <c r="A9" s="3" t="s">
        <v>24</v>
      </c>
      <c r="B9" s="35">
        <v>1.3635877530170148E-2</v>
      </c>
      <c r="C9" s="35">
        <v>1.5373327202515448E-2</v>
      </c>
      <c r="D9" s="35">
        <v>1.4504602366342798E-2</v>
      </c>
    </row>
    <row r="10" spans="1:4" x14ac:dyDescent="0.35">
      <c r="A10" s="3" t="s">
        <v>25</v>
      </c>
      <c r="B10" s="35">
        <v>7.2223151903827885E-3</v>
      </c>
      <c r="C10" s="35">
        <v>5.8613219052998369E-3</v>
      </c>
      <c r="D10" s="35">
        <v>6.5418185478413127E-3</v>
      </c>
    </row>
    <row r="11" spans="1:4" x14ac:dyDescent="0.35">
      <c r="A11" s="3" t="s">
        <v>26</v>
      </c>
      <c r="B11" s="35">
        <v>1.3287812814911242</v>
      </c>
      <c r="C11" s="35">
        <v>1.5031546323684657</v>
      </c>
      <c r="D11" s="35">
        <v>1.4159679569297949</v>
      </c>
    </row>
    <row r="12" spans="1:4" x14ac:dyDescent="0.35">
      <c r="A12" s="3" t="s">
        <v>27</v>
      </c>
      <c r="B12" s="35">
        <v>0.40948084653844952</v>
      </c>
      <c r="C12" s="35">
        <v>0.12066369347696528</v>
      </c>
      <c r="D12" s="35">
        <v>0.26507227000770739</v>
      </c>
    </row>
    <row r="13" spans="1:4" x14ac:dyDescent="0.35">
      <c r="A13" s="3" t="s">
        <v>28</v>
      </c>
      <c r="B13" s="35">
        <v>5.7057035306981183E-2</v>
      </c>
      <c r="C13" s="35">
        <v>2.5670970956192748E-2</v>
      </c>
      <c r="D13" s="35">
        <v>4.1364003131586967E-2</v>
      </c>
    </row>
    <row r="14" spans="1:4" x14ac:dyDescent="0.35">
      <c r="A14" s="3" t="s">
        <v>29</v>
      </c>
      <c r="B14" s="35">
        <v>9.5538817277994861E-2</v>
      </c>
      <c r="C14" s="35">
        <v>2.7154640015372218E-2</v>
      </c>
      <c r="D14" s="35">
        <v>6.1346728646683543E-2</v>
      </c>
    </row>
    <row r="15" spans="1:4" x14ac:dyDescent="0.35">
      <c r="A15" s="3" t="s">
        <v>30</v>
      </c>
      <c r="B15" s="35">
        <v>8.4731204257192605E-2</v>
      </c>
      <c r="C15" s="35">
        <v>5.4337762699689138E-2</v>
      </c>
      <c r="D15" s="35">
        <v>6.9534483478440878E-2</v>
      </c>
    </row>
    <row r="16" spans="1:4" x14ac:dyDescent="0.35">
      <c r="A16" s="3" t="s">
        <v>31</v>
      </c>
      <c r="B16" s="35">
        <v>6.9303323032296235E-2</v>
      </c>
      <c r="C16" s="35">
        <v>8.485987758151306E-2</v>
      </c>
      <c r="D16" s="35">
        <v>7.7081600306904641E-2</v>
      </c>
    </row>
    <row r="17" spans="1:4" x14ac:dyDescent="0.35">
      <c r="A17" s="3" t="s">
        <v>32</v>
      </c>
      <c r="B17" s="35">
        <v>1.645885424485094E-2</v>
      </c>
      <c r="C17" s="35">
        <v>1.6335266381449356E-2</v>
      </c>
      <c r="D17" s="35">
        <v>1.639706031315015E-2</v>
      </c>
    </row>
    <row r="18" spans="1:4" x14ac:dyDescent="0.35">
      <c r="A18" s="3" t="s">
        <v>33</v>
      </c>
      <c r="B18" s="35">
        <v>2.72873876680629E-2</v>
      </c>
      <c r="C18" s="35">
        <v>9.2888901535384233E-2</v>
      </c>
      <c r="D18" s="35">
        <v>6.008814460172357E-2</v>
      </c>
    </row>
    <row r="19" spans="1:4" x14ac:dyDescent="0.35">
      <c r="A19" s="3" t="s">
        <v>34</v>
      </c>
      <c r="B19" s="35">
        <v>8.7176549558941677E-2</v>
      </c>
      <c r="C19" s="35">
        <v>9.8202033816367246E-2</v>
      </c>
      <c r="D19" s="35">
        <v>9.2689291687654468E-2</v>
      </c>
    </row>
    <row r="20" spans="1:4" x14ac:dyDescent="0.35">
      <c r="A20" s="3" t="s">
        <v>35</v>
      </c>
      <c r="B20" s="35">
        <v>1.7360567073408915E-3</v>
      </c>
      <c r="C20" s="35">
        <v>1.6852940639919111E-3</v>
      </c>
      <c r="D20" s="35">
        <v>1.7106753856664012E-3</v>
      </c>
    </row>
    <row r="21" spans="1:4" x14ac:dyDescent="0.35">
      <c r="A21" s="3" t="s">
        <v>36</v>
      </c>
      <c r="B21" s="35">
        <v>1.4370755937113212E-2</v>
      </c>
      <c r="C21" s="35">
        <v>1.3126338509935043E-2</v>
      </c>
      <c r="D21" s="35">
        <v>1.3748547223524128E-2</v>
      </c>
    </row>
    <row r="22" spans="1:4" x14ac:dyDescent="0.35">
      <c r="A22" s="3" t="s">
        <v>37</v>
      </c>
      <c r="B22" s="35">
        <v>8.7932796484555681E-3</v>
      </c>
      <c r="C22" s="35">
        <v>4.1965788300896293E-3</v>
      </c>
      <c r="D22" s="35">
        <v>6.4949292392725982E-3</v>
      </c>
    </row>
    <row r="23" spans="1:4" x14ac:dyDescent="0.35">
      <c r="A23" s="3" t="s">
        <v>38</v>
      </c>
      <c r="B23" s="35">
        <v>8.919301472344696E-4</v>
      </c>
      <c r="C23" s="35">
        <v>8.8582464984417316E-4</v>
      </c>
      <c r="D23" s="35">
        <v>8.8887739853932138E-4</v>
      </c>
    </row>
    <row r="24" spans="1:4" x14ac:dyDescent="0.35">
      <c r="A24" s="3" t="s">
        <v>39</v>
      </c>
      <c r="B24" s="35">
        <v>8.6181853456479843E-2</v>
      </c>
      <c r="C24" s="35">
        <v>8.1250876594066393E-2</v>
      </c>
      <c r="D24" s="35">
        <v>8.3716365025273118E-2</v>
      </c>
    </row>
    <row r="25" spans="1:4" x14ac:dyDescent="0.35">
      <c r="A25" s="3" t="s">
        <v>40</v>
      </c>
      <c r="B25" s="35">
        <v>5.6139644132540741E-3</v>
      </c>
      <c r="C25" s="35">
        <v>6.3800688691553033E-3</v>
      </c>
      <c r="D25" s="35">
        <v>5.9970166412046891E-3</v>
      </c>
    </row>
    <row r="26" spans="1:4" x14ac:dyDescent="0.35">
      <c r="A26" s="3" t="s">
        <v>41</v>
      </c>
      <c r="B26" s="35">
        <v>4.9521537693618493E-3</v>
      </c>
      <c r="C26" s="35">
        <v>5.0769291542788154E-3</v>
      </c>
      <c r="D26" s="35">
        <v>5.0145414618203328E-3</v>
      </c>
    </row>
    <row r="27" spans="1:4" x14ac:dyDescent="0.35">
      <c r="A27" s="3" t="s">
        <v>42</v>
      </c>
      <c r="B27" s="35">
        <v>3.2584275982317618E-3</v>
      </c>
      <c r="C27" s="35">
        <v>3.9264714358987615E-3</v>
      </c>
      <c r="D27" s="35">
        <v>3.5924495170652614E-3</v>
      </c>
    </row>
    <row r="28" spans="1:4" x14ac:dyDescent="0.35">
      <c r="A28" s="3" t="s">
        <v>43</v>
      </c>
      <c r="B28" s="35">
        <v>0</v>
      </c>
      <c r="C28" s="35">
        <v>0</v>
      </c>
      <c r="D28" s="35">
        <v>0</v>
      </c>
    </row>
    <row r="29" spans="1:4" x14ac:dyDescent="0.35">
      <c r="A29" s="3" t="s">
        <v>44</v>
      </c>
      <c r="B29" s="35">
        <v>1.9501867130604127E-2</v>
      </c>
      <c r="C29" s="35">
        <v>3.5429020963857479E-2</v>
      </c>
      <c r="D29" s="35">
        <v>2.7465444047230801E-2</v>
      </c>
    </row>
    <row r="30" spans="1:4" x14ac:dyDescent="0.35">
      <c r="A30" s="3" t="s">
        <v>45</v>
      </c>
      <c r="B30" s="35">
        <v>0.26072802103748938</v>
      </c>
      <c r="C30" s="35">
        <v>0.29597708172708481</v>
      </c>
      <c r="D30" s="35">
        <v>0.27835255138228709</v>
      </c>
    </row>
    <row r="31" spans="1:4" x14ac:dyDescent="0.35">
      <c r="A31" s="3" t="s">
        <v>46</v>
      </c>
      <c r="B31" s="35">
        <v>4.0718225928042528E-2</v>
      </c>
      <c r="C31" s="35">
        <v>4.8054843823994615E-2</v>
      </c>
      <c r="D31" s="35">
        <v>4.4386534876018569E-2</v>
      </c>
    </row>
    <row r="32" spans="1:4" x14ac:dyDescent="0.35">
      <c r="A32" s="3" t="s">
        <v>47</v>
      </c>
      <c r="B32" s="35">
        <v>2.0111043965782213E-3</v>
      </c>
      <c r="C32" s="35">
        <v>6.9868217572287413E-4</v>
      </c>
      <c r="D32" s="35">
        <v>1.3548932861505477E-3</v>
      </c>
    </row>
    <row r="33" spans="1:4" x14ac:dyDescent="0.35">
      <c r="A33" s="3" t="s">
        <v>48</v>
      </c>
      <c r="B33" s="35">
        <v>5.8330076461879224E-2</v>
      </c>
      <c r="C33" s="35">
        <v>0.32096797595890708</v>
      </c>
      <c r="D33" s="35">
        <v>0.18964902621039315</v>
      </c>
    </row>
    <row r="34" spans="1:4" x14ac:dyDescent="0.35">
      <c r="A34" s="3" t="s">
        <v>49</v>
      </c>
      <c r="B34" s="35">
        <v>0.20958877685259578</v>
      </c>
      <c r="C34" s="35">
        <v>0.11263346951397175</v>
      </c>
      <c r="D34" s="35">
        <v>0.16111112318328377</v>
      </c>
    </row>
    <row r="35" spans="1:4" x14ac:dyDescent="0.35">
      <c r="A35" s="3" t="s">
        <v>50</v>
      </c>
      <c r="B35" s="35">
        <v>0.19326142162862661</v>
      </c>
      <c r="C35" s="35">
        <v>8.9745667018767392E-2</v>
      </c>
      <c r="D35" s="35">
        <v>0.14150354432369699</v>
      </c>
    </row>
    <row r="36" spans="1:4" x14ac:dyDescent="0.35">
      <c r="A36" s="3" t="s">
        <v>51</v>
      </c>
      <c r="B36" s="35">
        <v>6.9048968334750854E-2</v>
      </c>
      <c r="C36" s="35">
        <v>2.4111706006856897E-2</v>
      </c>
      <c r="D36" s="35">
        <v>4.6580337170803877E-2</v>
      </c>
    </row>
    <row r="37" spans="1:4" x14ac:dyDescent="0.35">
      <c r="A37" s="3" t="s">
        <v>52</v>
      </c>
      <c r="B37" s="35">
        <v>1.0281953806774925E-2</v>
      </c>
      <c r="C37" s="35">
        <v>2.1992963604818912E-3</v>
      </c>
      <c r="D37" s="35">
        <v>6.2406250836284077E-3</v>
      </c>
    </row>
    <row r="38" spans="1:4" x14ac:dyDescent="0.35">
      <c r="A38" s="3" t="s">
        <v>53</v>
      </c>
      <c r="B38" s="35">
        <v>6.0364388425069929E-3</v>
      </c>
      <c r="C38" s="35">
        <v>4.4238253914087537E-3</v>
      </c>
      <c r="D38" s="35">
        <v>5.2301321169578733E-3</v>
      </c>
    </row>
    <row r="39" spans="1:4" x14ac:dyDescent="0.35">
      <c r="A39" s="3" t="s">
        <v>54</v>
      </c>
      <c r="B39" s="35">
        <v>3.1682685956310489E-3</v>
      </c>
      <c r="C39" s="35">
        <v>2.75595767825012E-3</v>
      </c>
      <c r="D39" s="35">
        <v>2.9621131369405845E-3</v>
      </c>
    </row>
    <row r="40" spans="1:4" x14ac:dyDescent="0.35">
      <c r="A40" s="3" t="s">
        <v>55</v>
      </c>
      <c r="B40" s="35">
        <v>0.14033342226301251</v>
      </c>
      <c r="C40" s="35">
        <v>0.14027467268158814</v>
      </c>
      <c r="D40" s="35">
        <v>0.14030404747230033</v>
      </c>
    </row>
    <row r="41" spans="1:4" x14ac:dyDescent="0.35">
      <c r="A41" s="3" t="s">
        <v>56</v>
      </c>
      <c r="B41" s="35">
        <v>2.9819349378362781E-2</v>
      </c>
      <c r="C41" s="35">
        <v>5.7631032226684475E-2</v>
      </c>
      <c r="D41" s="35">
        <v>4.3725190802523628E-2</v>
      </c>
    </row>
    <row r="42" spans="1:4" x14ac:dyDescent="0.35">
      <c r="A42" s="3" t="s">
        <v>58</v>
      </c>
      <c r="B42" s="35">
        <v>9.2731185594691595E-2</v>
      </c>
      <c r="C42" s="35">
        <v>9.1100690166410953E-2</v>
      </c>
      <c r="D42" s="35">
        <v>9.1915937880551232E-2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7EBE0-4417-43C7-9AE1-44B507C7EED2}">
  <dimension ref="A1:I38"/>
  <sheetViews>
    <sheetView zoomScale="80" zoomScaleNormal="80" workbookViewId="0">
      <selection activeCell="H1" sqref="H1:Y1048576"/>
    </sheetView>
  </sheetViews>
  <sheetFormatPr defaultColWidth="9.1796875" defaultRowHeight="14.5" x14ac:dyDescent="0.35"/>
  <cols>
    <col min="1" max="1" width="4.1796875" style="1" bestFit="1" customWidth="1"/>
    <col min="2" max="2" width="11.26953125" style="1" bestFit="1" customWidth="1"/>
    <col min="3" max="4" width="8.54296875" style="1" bestFit="1" customWidth="1"/>
    <col min="5" max="5" width="7.453125" style="1" bestFit="1" customWidth="1"/>
    <col min="6" max="6" width="15.453125" style="1" bestFit="1" customWidth="1"/>
    <col min="7" max="7" width="8.1796875" style="1" bestFit="1" customWidth="1"/>
    <col min="8" max="9" width="7.453125" style="1" bestFit="1" customWidth="1"/>
    <col min="10" max="16384" width="9.1796875" style="1"/>
  </cols>
  <sheetData>
    <row r="1" spans="1:9" x14ac:dyDescent="0.35">
      <c r="A1" s="15" t="s">
        <v>67</v>
      </c>
      <c r="B1" s="13" t="s">
        <v>81</v>
      </c>
      <c r="C1" s="13" t="s">
        <v>68</v>
      </c>
      <c r="D1" s="13" t="s">
        <v>69</v>
      </c>
      <c r="E1" s="13" t="s">
        <v>70</v>
      </c>
      <c r="F1" s="13" t="s">
        <v>71</v>
      </c>
      <c r="G1" s="13" t="s">
        <v>72</v>
      </c>
      <c r="H1" s="16">
        <v>2018</v>
      </c>
      <c r="I1" s="16">
        <v>2019</v>
      </c>
    </row>
    <row r="2" spans="1:9" x14ac:dyDescent="0.35">
      <c r="A2" s="15" t="s">
        <v>4</v>
      </c>
      <c r="B2" s="14">
        <f t="shared" ref="B2:B38" si="0">AVERAGE(H2:I2)</f>
        <v>1.1564044952399538E-2</v>
      </c>
      <c r="C2" s="14">
        <f t="shared" ref="C2:C38" si="1">_xlfn.QUARTILE.INC(H2:I2,1)</f>
        <v>1.1005555582211696E-2</v>
      </c>
      <c r="D2" s="14">
        <f t="shared" ref="D2:D38" si="2">_xlfn.QUARTILE.INC(H2:I2,3)</f>
        <v>1.2122534322587381E-2</v>
      </c>
      <c r="E2" s="14">
        <f>D2-C2</f>
        <v>1.1169787403756855E-3</v>
      </c>
      <c r="F2" s="14">
        <f>D2+1.5*E2</f>
        <v>1.3798002433150909E-2</v>
      </c>
      <c r="G2" s="6">
        <f t="shared" ref="G2:G38" si="3">COUNTIF(H2:I2,"&gt;"&amp; F2)</f>
        <v>0</v>
      </c>
      <c r="H2" s="28">
        <v>1.0447066212023851E-2</v>
      </c>
      <c r="I2" s="28">
        <v>1.2681023692775226E-2</v>
      </c>
    </row>
    <row r="3" spans="1:9" x14ac:dyDescent="0.35">
      <c r="A3" s="15" t="s">
        <v>21</v>
      </c>
      <c r="B3" s="14">
        <f t="shared" si="0"/>
        <v>1.0102813544790867E-2</v>
      </c>
      <c r="C3" s="14">
        <f t="shared" si="1"/>
        <v>5.7269363936987942E-3</v>
      </c>
      <c r="D3" s="14">
        <f t="shared" si="2"/>
        <v>1.4478690695882937E-2</v>
      </c>
      <c r="E3" s="14">
        <f t="shared" ref="E3:E38" si="4">D3-C3</f>
        <v>8.7517543021841428E-3</v>
      </c>
      <c r="F3" s="14">
        <f t="shared" ref="F3:F38" si="5">D3+1.5*E3</f>
        <v>2.7606322149159153E-2</v>
      </c>
      <c r="G3" s="6">
        <f t="shared" si="3"/>
        <v>0</v>
      </c>
      <c r="H3" s="28">
        <v>1.885456784697501E-2</v>
      </c>
      <c r="I3" s="28">
        <v>1.3510592426067231E-3</v>
      </c>
    </row>
    <row r="4" spans="1:9" x14ac:dyDescent="0.35">
      <c r="A4" s="15" t="s">
        <v>22</v>
      </c>
      <c r="B4" s="14">
        <f t="shared" si="0"/>
        <v>3.3541150993999696E-3</v>
      </c>
      <c r="C4" s="14">
        <f t="shared" si="1"/>
        <v>3.1892264260746385E-3</v>
      </c>
      <c r="D4" s="14">
        <f t="shared" si="2"/>
        <v>3.519003772725301E-3</v>
      </c>
      <c r="E4" s="14">
        <f t="shared" si="4"/>
        <v>3.2977734665066245E-4</v>
      </c>
      <c r="F4" s="14">
        <f t="shared" si="5"/>
        <v>4.0136697927012945E-3</v>
      </c>
      <c r="G4" s="6">
        <f t="shared" si="3"/>
        <v>0</v>
      </c>
      <c r="H4" s="28">
        <v>3.6838924460506324E-3</v>
      </c>
      <c r="I4" s="28">
        <v>3.0243377527493071E-3</v>
      </c>
    </row>
    <row r="5" spans="1:9" x14ac:dyDescent="0.35">
      <c r="A5" s="15" t="s">
        <v>23</v>
      </c>
      <c r="B5" s="14">
        <f t="shared" si="0"/>
        <v>4.5251802981394224E-2</v>
      </c>
      <c r="C5" s="14">
        <f t="shared" si="1"/>
        <v>3.9010167524579538E-2</v>
      </c>
      <c r="D5" s="14">
        <f t="shared" si="2"/>
        <v>5.1493438438208916E-2</v>
      </c>
      <c r="E5" s="14">
        <f t="shared" si="4"/>
        <v>1.2483270913629378E-2</v>
      </c>
      <c r="F5" s="14">
        <f t="shared" si="5"/>
        <v>7.021834480865298E-2</v>
      </c>
      <c r="G5" s="6">
        <f t="shared" si="3"/>
        <v>0</v>
      </c>
      <c r="H5" s="28">
        <v>3.2768532067764845E-2</v>
      </c>
      <c r="I5" s="28">
        <v>5.7735073895023609E-2</v>
      </c>
    </row>
    <row r="6" spans="1:9" x14ac:dyDescent="0.35">
      <c r="A6" s="15" t="s">
        <v>24</v>
      </c>
      <c r="B6" s="14">
        <f t="shared" si="0"/>
        <v>1.4504602366342798E-2</v>
      </c>
      <c r="C6" s="14">
        <f t="shared" si="1"/>
        <v>1.4070239948256473E-2</v>
      </c>
      <c r="D6" s="14">
        <f t="shared" si="2"/>
        <v>1.4938964784429123E-2</v>
      </c>
      <c r="E6" s="14">
        <f t="shared" si="4"/>
        <v>8.6872483617264976E-4</v>
      </c>
      <c r="F6" s="14">
        <f t="shared" si="5"/>
        <v>1.6242052038688098E-2</v>
      </c>
      <c r="G6" s="6">
        <f t="shared" si="3"/>
        <v>0</v>
      </c>
      <c r="H6" s="28">
        <v>1.3635877530170148E-2</v>
      </c>
      <c r="I6" s="28">
        <v>1.5373327202515448E-2</v>
      </c>
    </row>
    <row r="7" spans="1:9" x14ac:dyDescent="0.35">
      <c r="A7" s="15" t="s">
        <v>25</v>
      </c>
      <c r="B7" s="14">
        <f t="shared" si="0"/>
        <v>6.5418185478413127E-3</v>
      </c>
      <c r="C7" s="14">
        <f t="shared" si="1"/>
        <v>6.2015702265705748E-3</v>
      </c>
      <c r="D7" s="14">
        <f t="shared" si="2"/>
        <v>6.8820668691120506E-3</v>
      </c>
      <c r="E7" s="14">
        <f t="shared" si="4"/>
        <v>6.8049664254147581E-4</v>
      </c>
      <c r="F7" s="14">
        <f t="shared" si="5"/>
        <v>7.9028118329242635E-3</v>
      </c>
      <c r="G7" s="6">
        <f t="shared" si="3"/>
        <v>0</v>
      </c>
      <c r="H7" s="28">
        <v>7.2223151903827885E-3</v>
      </c>
      <c r="I7" s="28">
        <v>5.8613219052998369E-3</v>
      </c>
    </row>
    <row r="8" spans="1:9" x14ac:dyDescent="0.35">
      <c r="A8" s="15" t="s">
        <v>26</v>
      </c>
      <c r="B8" s="14">
        <f t="shared" si="0"/>
        <v>1.4159679569297949</v>
      </c>
      <c r="C8" s="14">
        <f t="shared" si="1"/>
        <v>1.3723746192104596</v>
      </c>
      <c r="D8" s="14">
        <f t="shared" si="2"/>
        <v>1.4595612946491303</v>
      </c>
      <c r="E8" s="14">
        <f t="shared" si="4"/>
        <v>8.7186675438670758E-2</v>
      </c>
      <c r="F8" s="14">
        <f t="shared" si="5"/>
        <v>1.5903413078071365</v>
      </c>
      <c r="G8" s="6">
        <f t="shared" si="3"/>
        <v>0</v>
      </c>
      <c r="H8" s="28">
        <v>1.3287812814911242</v>
      </c>
      <c r="I8" s="28">
        <v>1.5031546323684657</v>
      </c>
    </row>
    <row r="9" spans="1:9" x14ac:dyDescent="0.35">
      <c r="A9" s="15" t="s">
        <v>27</v>
      </c>
      <c r="B9" s="14">
        <f t="shared" si="0"/>
        <v>0.26507227000770739</v>
      </c>
      <c r="C9" s="14">
        <f t="shared" si="1"/>
        <v>0.19286798174233633</v>
      </c>
      <c r="D9" s="14">
        <f t="shared" si="2"/>
        <v>0.33727655827307845</v>
      </c>
      <c r="E9" s="14">
        <f t="shared" si="4"/>
        <v>0.14440857653074213</v>
      </c>
      <c r="F9" s="14">
        <f t="shared" si="5"/>
        <v>0.55388942306919164</v>
      </c>
      <c r="G9" s="6">
        <f t="shared" si="3"/>
        <v>0</v>
      </c>
      <c r="H9" s="28">
        <v>0.40948084653844952</v>
      </c>
      <c r="I9" s="28">
        <v>0.12066369347696528</v>
      </c>
    </row>
    <row r="10" spans="1:9" x14ac:dyDescent="0.35">
      <c r="A10" s="15" t="s">
        <v>28</v>
      </c>
      <c r="B10" s="14">
        <f t="shared" si="0"/>
        <v>4.1364003131586967E-2</v>
      </c>
      <c r="C10" s="14">
        <f t="shared" si="1"/>
        <v>3.3517487043889856E-2</v>
      </c>
      <c r="D10" s="14">
        <f t="shared" si="2"/>
        <v>4.9210519219284071E-2</v>
      </c>
      <c r="E10" s="14">
        <f t="shared" si="4"/>
        <v>1.5693032175394216E-2</v>
      </c>
      <c r="F10" s="14">
        <f t="shared" si="5"/>
        <v>7.2750067482375391E-2</v>
      </c>
      <c r="G10" s="6">
        <f t="shared" si="3"/>
        <v>0</v>
      </c>
      <c r="H10" s="28">
        <v>5.7057035306981183E-2</v>
      </c>
      <c r="I10" s="28">
        <v>2.5670970956192748E-2</v>
      </c>
    </row>
    <row r="11" spans="1:9" x14ac:dyDescent="0.35">
      <c r="A11" s="15" t="s">
        <v>29</v>
      </c>
      <c r="B11" s="14">
        <f t="shared" si="0"/>
        <v>6.1346728646683543E-2</v>
      </c>
      <c r="C11" s="14">
        <f t="shared" si="1"/>
        <v>4.4250684331027877E-2</v>
      </c>
      <c r="D11" s="14">
        <f t="shared" si="2"/>
        <v>7.8442772962339202E-2</v>
      </c>
      <c r="E11" s="14">
        <f t="shared" si="4"/>
        <v>3.4192088631311325E-2</v>
      </c>
      <c r="F11" s="14">
        <f t="shared" si="5"/>
        <v>0.12973090590930619</v>
      </c>
      <c r="G11" s="6">
        <f t="shared" si="3"/>
        <v>0</v>
      </c>
      <c r="H11" s="28">
        <v>9.5538817277994861E-2</v>
      </c>
      <c r="I11" s="28">
        <v>2.7154640015372218E-2</v>
      </c>
    </row>
    <row r="12" spans="1:9" x14ac:dyDescent="0.35">
      <c r="A12" s="15" t="s">
        <v>30</v>
      </c>
      <c r="B12" s="14">
        <f t="shared" si="0"/>
        <v>6.9534483478440878E-2</v>
      </c>
      <c r="C12" s="14">
        <f t="shared" si="1"/>
        <v>6.1936123089065001E-2</v>
      </c>
      <c r="D12" s="14">
        <f t="shared" si="2"/>
        <v>7.7132843867816742E-2</v>
      </c>
      <c r="E12" s="14">
        <f t="shared" si="4"/>
        <v>1.5196720778751741E-2</v>
      </c>
      <c r="F12" s="14">
        <f t="shared" si="5"/>
        <v>9.9927925035944359E-2</v>
      </c>
      <c r="G12" s="6">
        <f t="shared" si="3"/>
        <v>0</v>
      </c>
      <c r="H12" s="28">
        <v>8.4731204257192605E-2</v>
      </c>
      <c r="I12" s="28">
        <v>5.4337762699689138E-2</v>
      </c>
    </row>
    <row r="13" spans="1:9" x14ac:dyDescent="0.35">
      <c r="A13" s="15" t="s">
        <v>31</v>
      </c>
      <c r="B13" s="14">
        <f t="shared" si="0"/>
        <v>7.7081600306904641E-2</v>
      </c>
      <c r="C13" s="14">
        <f t="shared" si="1"/>
        <v>7.3192461669600445E-2</v>
      </c>
      <c r="D13" s="14">
        <f t="shared" si="2"/>
        <v>8.097073894420885E-2</v>
      </c>
      <c r="E13" s="14">
        <f t="shared" si="4"/>
        <v>7.7782772746084056E-3</v>
      </c>
      <c r="F13" s="14">
        <f t="shared" si="5"/>
        <v>9.2638154856121452E-2</v>
      </c>
      <c r="G13" s="6">
        <f t="shared" si="3"/>
        <v>0</v>
      </c>
      <c r="H13" s="28">
        <v>6.9303323032296235E-2</v>
      </c>
      <c r="I13" s="28">
        <v>8.485987758151306E-2</v>
      </c>
    </row>
    <row r="14" spans="1:9" x14ac:dyDescent="0.35">
      <c r="A14" s="15" t="s">
        <v>32</v>
      </c>
      <c r="B14" s="14">
        <f t="shared" si="0"/>
        <v>1.639706031315015E-2</v>
      </c>
      <c r="C14" s="14">
        <f t="shared" si="1"/>
        <v>1.6366163347299751E-2</v>
      </c>
      <c r="D14" s="14">
        <f t="shared" si="2"/>
        <v>1.6427957279000545E-2</v>
      </c>
      <c r="E14" s="14">
        <f t="shared" si="4"/>
        <v>6.1793931700793864E-5</v>
      </c>
      <c r="F14" s="14">
        <f t="shared" si="5"/>
        <v>1.6520648176551737E-2</v>
      </c>
      <c r="G14" s="6">
        <f t="shared" si="3"/>
        <v>0</v>
      </c>
      <c r="H14" s="28">
        <v>1.645885424485094E-2</v>
      </c>
      <c r="I14" s="28">
        <v>1.6335266381449356E-2</v>
      </c>
    </row>
    <row r="15" spans="1:9" x14ac:dyDescent="0.35">
      <c r="A15" s="15" t="s">
        <v>33</v>
      </c>
      <c r="B15" s="14">
        <f t="shared" si="0"/>
        <v>6.008814460172357E-2</v>
      </c>
      <c r="C15" s="14">
        <f t="shared" si="1"/>
        <v>4.3687766134893231E-2</v>
      </c>
      <c r="D15" s="14">
        <f t="shared" si="2"/>
        <v>7.6488523068553887E-2</v>
      </c>
      <c r="E15" s="14">
        <f t="shared" si="4"/>
        <v>3.2800756933660656E-2</v>
      </c>
      <c r="F15" s="14">
        <f t="shared" si="5"/>
        <v>0.12568965846904487</v>
      </c>
      <c r="G15" s="6">
        <f t="shared" si="3"/>
        <v>0</v>
      </c>
      <c r="H15" s="28">
        <v>2.72873876680629E-2</v>
      </c>
      <c r="I15" s="28">
        <v>9.2888901535384233E-2</v>
      </c>
    </row>
    <row r="16" spans="1:9" x14ac:dyDescent="0.35">
      <c r="A16" s="15" t="s">
        <v>34</v>
      </c>
      <c r="B16" s="14">
        <f t="shared" si="0"/>
        <v>9.2689291687654468E-2</v>
      </c>
      <c r="C16" s="14">
        <f t="shared" si="1"/>
        <v>8.9932920623298065E-2</v>
      </c>
      <c r="D16" s="14">
        <f t="shared" si="2"/>
        <v>9.5445662752010857E-2</v>
      </c>
      <c r="E16" s="14">
        <f t="shared" si="4"/>
        <v>5.5127421287127915E-3</v>
      </c>
      <c r="F16" s="14">
        <f t="shared" si="5"/>
        <v>0.10371477594508005</v>
      </c>
      <c r="G16" s="6">
        <f t="shared" si="3"/>
        <v>0</v>
      </c>
      <c r="H16" s="28">
        <v>8.7176549558941677E-2</v>
      </c>
      <c r="I16" s="28">
        <v>9.8202033816367246E-2</v>
      </c>
    </row>
    <row r="17" spans="1:9" x14ac:dyDescent="0.35">
      <c r="A17" s="15" t="s">
        <v>35</v>
      </c>
      <c r="B17" s="14">
        <f t="shared" si="0"/>
        <v>1.7106753856664012E-3</v>
      </c>
      <c r="C17" s="14">
        <f t="shared" si="1"/>
        <v>1.6979847248291562E-3</v>
      </c>
      <c r="D17" s="14">
        <f t="shared" si="2"/>
        <v>1.7233660465036465E-3</v>
      </c>
      <c r="E17" s="14">
        <f t="shared" si="4"/>
        <v>2.5381321674490314E-5</v>
      </c>
      <c r="F17" s="14">
        <f t="shared" si="5"/>
        <v>1.7614380290153818E-3</v>
      </c>
      <c r="G17" s="6">
        <f t="shared" si="3"/>
        <v>0</v>
      </c>
      <c r="H17" s="28">
        <v>1.7360567073408915E-3</v>
      </c>
      <c r="I17" s="28">
        <v>1.6852940639919111E-3</v>
      </c>
    </row>
    <row r="18" spans="1:9" x14ac:dyDescent="0.35">
      <c r="A18" s="15" t="s">
        <v>36</v>
      </c>
      <c r="B18" s="14">
        <f t="shared" si="0"/>
        <v>1.3748547223524128E-2</v>
      </c>
      <c r="C18" s="14">
        <f t="shared" si="1"/>
        <v>1.3437442866729585E-2</v>
      </c>
      <c r="D18" s="14">
        <f t="shared" si="2"/>
        <v>1.4059651580318671E-2</v>
      </c>
      <c r="E18" s="14">
        <f t="shared" si="4"/>
        <v>6.2220871358908622E-4</v>
      </c>
      <c r="F18" s="14">
        <f t="shared" si="5"/>
        <v>1.49929646507023E-2</v>
      </c>
      <c r="G18" s="6">
        <f t="shared" si="3"/>
        <v>0</v>
      </c>
      <c r="H18" s="28">
        <v>1.4370755937113212E-2</v>
      </c>
      <c r="I18" s="28">
        <v>1.3126338509935043E-2</v>
      </c>
    </row>
    <row r="19" spans="1:9" x14ac:dyDescent="0.35">
      <c r="A19" s="15" t="s">
        <v>37</v>
      </c>
      <c r="B19" s="14">
        <f t="shared" si="0"/>
        <v>6.4949292392725982E-3</v>
      </c>
      <c r="C19" s="14">
        <f t="shared" si="1"/>
        <v>5.3457540346811142E-3</v>
      </c>
      <c r="D19" s="14">
        <f t="shared" si="2"/>
        <v>7.6441044438640832E-3</v>
      </c>
      <c r="E19" s="14">
        <f t="shared" si="4"/>
        <v>2.298350409182969E-3</v>
      </c>
      <c r="F19" s="14">
        <f t="shared" si="5"/>
        <v>1.1091630057638536E-2</v>
      </c>
      <c r="G19" s="6">
        <f t="shared" si="3"/>
        <v>0</v>
      </c>
      <c r="H19" s="28">
        <v>8.7932796484555681E-3</v>
      </c>
      <c r="I19" s="28">
        <v>4.1965788300896293E-3</v>
      </c>
    </row>
    <row r="20" spans="1:9" x14ac:dyDescent="0.35">
      <c r="A20" s="15" t="s">
        <v>38</v>
      </c>
      <c r="B20" s="14">
        <f t="shared" si="0"/>
        <v>8.8887739853932138E-4</v>
      </c>
      <c r="C20" s="14">
        <f t="shared" si="1"/>
        <v>8.8735102419174733E-4</v>
      </c>
      <c r="D20" s="14">
        <f t="shared" si="2"/>
        <v>8.9040377288689544E-4</v>
      </c>
      <c r="E20" s="14">
        <f t="shared" si="4"/>
        <v>3.0527486951481119E-6</v>
      </c>
      <c r="F20" s="14">
        <f t="shared" si="5"/>
        <v>8.9498289592961761E-4</v>
      </c>
      <c r="G20" s="6">
        <f t="shared" si="3"/>
        <v>0</v>
      </c>
      <c r="H20" s="28">
        <v>8.919301472344696E-4</v>
      </c>
      <c r="I20" s="28">
        <v>8.8582464984417316E-4</v>
      </c>
    </row>
    <row r="21" spans="1:9" x14ac:dyDescent="0.35">
      <c r="A21" s="15" t="s">
        <v>39</v>
      </c>
      <c r="B21" s="14">
        <f t="shared" si="0"/>
        <v>8.3716365025273118E-2</v>
      </c>
      <c r="C21" s="14">
        <f t="shared" si="1"/>
        <v>8.2483620809669755E-2</v>
      </c>
      <c r="D21" s="14">
        <f t="shared" si="2"/>
        <v>8.494910924087648E-2</v>
      </c>
      <c r="E21" s="14">
        <f t="shared" si="4"/>
        <v>2.4654884312067249E-3</v>
      </c>
      <c r="F21" s="14">
        <f t="shared" si="5"/>
        <v>8.8647341887686568E-2</v>
      </c>
      <c r="G21" s="6">
        <f t="shared" si="3"/>
        <v>0</v>
      </c>
      <c r="H21" s="28">
        <v>8.6181853456479843E-2</v>
      </c>
      <c r="I21" s="28">
        <v>8.1250876594066393E-2</v>
      </c>
    </row>
    <row r="22" spans="1:9" x14ac:dyDescent="0.35">
      <c r="A22" s="15" t="s">
        <v>40</v>
      </c>
      <c r="B22" s="14">
        <f t="shared" si="0"/>
        <v>5.9970166412046891E-3</v>
      </c>
      <c r="C22" s="14">
        <f t="shared" si="1"/>
        <v>5.8054905272293816E-3</v>
      </c>
      <c r="D22" s="14">
        <f t="shared" si="2"/>
        <v>6.1885427551799958E-3</v>
      </c>
      <c r="E22" s="14">
        <f t="shared" si="4"/>
        <v>3.8305222795061416E-4</v>
      </c>
      <c r="F22" s="14">
        <f t="shared" si="5"/>
        <v>6.7631210971059175E-3</v>
      </c>
      <c r="G22" s="6">
        <f t="shared" si="3"/>
        <v>0</v>
      </c>
      <c r="H22" s="28">
        <v>5.6139644132540741E-3</v>
      </c>
      <c r="I22" s="28">
        <v>6.3800688691553033E-3</v>
      </c>
    </row>
    <row r="23" spans="1:9" x14ac:dyDescent="0.35">
      <c r="A23" s="15" t="s">
        <v>41</v>
      </c>
      <c r="B23" s="14">
        <f t="shared" si="0"/>
        <v>5.0145414618203328E-3</v>
      </c>
      <c r="C23" s="14">
        <f t="shared" si="1"/>
        <v>4.9833476155910911E-3</v>
      </c>
      <c r="D23" s="14">
        <f t="shared" si="2"/>
        <v>5.0457353080495737E-3</v>
      </c>
      <c r="E23" s="14">
        <f t="shared" si="4"/>
        <v>6.2387692458482601E-5</v>
      </c>
      <c r="F23" s="14">
        <f t="shared" si="5"/>
        <v>5.139316846737298E-3</v>
      </c>
      <c r="G23" s="6">
        <f t="shared" si="3"/>
        <v>0</v>
      </c>
      <c r="H23" s="28">
        <v>4.9521537693618493E-3</v>
      </c>
      <c r="I23" s="28">
        <v>5.0769291542788154E-3</v>
      </c>
    </row>
    <row r="24" spans="1:9" x14ac:dyDescent="0.35">
      <c r="A24" s="15" t="s">
        <v>42</v>
      </c>
      <c r="B24" s="14">
        <f t="shared" si="0"/>
        <v>3.5924495170652614E-3</v>
      </c>
      <c r="C24" s="14">
        <f t="shared" si="1"/>
        <v>3.4254385576485118E-3</v>
      </c>
      <c r="D24" s="14">
        <f t="shared" si="2"/>
        <v>3.7594604764820115E-3</v>
      </c>
      <c r="E24" s="14">
        <f t="shared" si="4"/>
        <v>3.3402191883349962E-4</v>
      </c>
      <c r="F24" s="14">
        <f t="shared" si="5"/>
        <v>4.2604933547322607E-3</v>
      </c>
      <c r="G24" s="6">
        <f t="shared" si="3"/>
        <v>0</v>
      </c>
      <c r="H24" s="28">
        <v>3.2584275982317618E-3</v>
      </c>
      <c r="I24" s="28">
        <v>3.9264714358987615E-3</v>
      </c>
    </row>
    <row r="25" spans="1:9" x14ac:dyDescent="0.35">
      <c r="A25" s="15" t="s">
        <v>43</v>
      </c>
      <c r="B25" s="14">
        <f t="shared" si="0"/>
        <v>0</v>
      </c>
      <c r="C25" s="14">
        <f t="shared" si="1"/>
        <v>0</v>
      </c>
      <c r="D25" s="14">
        <f t="shared" si="2"/>
        <v>0</v>
      </c>
      <c r="E25" s="14">
        <f t="shared" si="4"/>
        <v>0</v>
      </c>
      <c r="F25" s="14">
        <f t="shared" si="5"/>
        <v>0</v>
      </c>
      <c r="G25" s="6">
        <f t="shared" si="3"/>
        <v>0</v>
      </c>
      <c r="H25" s="28">
        <v>0</v>
      </c>
      <c r="I25" s="28">
        <v>0</v>
      </c>
    </row>
    <row r="26" spans="1:9" x14ac:dyDescent="0.35">
      <c r="A26" s="15" t="s">
        <v>44</v>
      </c>
      <c r="B26" s="14">
        <f t="shared" si="0"/>
        <v>2.7465444047230801E-2</v>
      </c>
      <c r="C26" s="14">
        <f t="shared" si="1"/>
        <v>2.3483655588917466E-2</v>
      </c>
      <c r="D26" s="14">
        <f t="shared" si="2"/>
        <v>3.144723250554414E-2</v>
      </c>
      <c r="E26" s="14">
        <f t="shared" si="4"/>
        <v>7.9635769166266739E-3</v>
      </c>
      <c r="F26" s="14">
        <f t="shared" si="5"/>
        <v>4.3392597880484149E-2</v>
      </c>
      <c r="G26" s="6">
        <f t="shared" si="3"/>
        <v>0</v>
      </c>
      <c r="H26" s="28">
        <v>1.9501867130604127E-2</v>
      </c>
      <c r="I26" s="28">
        <v>3.5429020963857479E-2</v>
      </c>
    </row>
    <row r="27" spans="1:9" x14ac:dyDescent="0.35">
      <c r="A27" s="15" t="s">
        <v>45</v>
      </c>
      <c r="B27" s="14">
        <f t="shared" si="0"/>
        <v>0.27835255138228709</v>
      </c>
      <c r="C27" s="14">
        <f t="shared" si="1"/>
        <v>0.26954028620988824</v>
      </c>
      <c r="D27" s="14">
        <f t="shared" si="2"/>
        <v>0.28716481655468595</v>
      </c>
      <c r="E27" s="14">
        <f t="shared" si="4"/>
        <v>1.7624530344797718E-2</v>
      </c>
      <c r="F27" s="14">
        <f t="shared" si="5"/>
        <v>0.31360161207188253</v>
      </c>
      <c r="G27" s="6">
        <f t="shared" si="3"/>
        <v>0</v>
      </c>
      <c r="H27" s="28">
        <v>0.26072802103748938</v>
      </c>
      <c r="I27" s="28">
        <v>0.29597708172708481</v>
      </c>
    </row>
    <row r="28" spans="1:9" x14ac:dyDescent="0.35">
      <c r="A28" s="15" t="s">
        <v>46</v>
      </c>
      <c r="B28" s="14">
        <f t="shared" si="0"/>
        <v>4.4386534876018569E-2</v>
      </c>
      <c r="C28" s="14">
        <f t="shared" si="1"/>
        <v>4.2552380402030549E-2</v>
      </c>
      <c r="D28" s="14">
        <f t="shared" si="2"/>
        <v>4.6220689350006595E-2</v>
      </c>
      <c r="E28" s="14">
        <f t="shared" si="4"/>
        <v>3.668308947976047E-3</v>
      </c>
      <c r="F28" s="14">
        <f t="shared" si="5"/>
        <v>5.1723152771970662E-2</v>
      </c>
      <c r="G28" s="6">
        <f t="shared" si="3"/>
        <v>0</v>
      </c>
      <c r="H28" s="28">
        <v>4.0718225928042528E-2</v>
      </c>
      <c r="I28" s="28">
        <v>4.8054843823994615E-2</v>
      </c>
    </row>
    <row r="29" spans="1:9" x14ac:dyDescent="0.35">
      <c r="A29" s="15" t="s">
        <v>47</v>
      </c>
      <c r="B29" s="14">
        <f t="shared" si="0"/>
        <v>1.3548932861505477E-3</v>
      </c>
      <c r="C29" s="14">
        <f t="shared" si="1"/>
        <v>1.0267877309367108E-3</v>
      </c>
      <c r="D29" s="14">
        <f t="shared" si="2"/>
        <v>1.6829988413643846E-3</v>
      </c>
      <c r="E29" s="14">
        <f t="shared" si="4"/>
        <v>6.5621111042767381E-4</v>
      </c>
      <c r="F29" s="14">
        <f t="shared" si="5"/>
        <v>2.6673155070058956E-3</v>
      </c>
      <c r="G29" s="6">
        <f t="shared" si="3"/>
        <v>0</v>
      </c>
      <c r="H29" s="28">
        <v>2.0111043965782213E-3</v>
      </c>
      <c r="I29" s="28">
        <v>6.9868217572287413E-4</v>
      </c>
    </row>
    <row r="30" spans="1:9" x14ac:dyDescent="0.35">
      <c r="A30" s="15" t="s">
        <v>48</v>
      </c>
      <c r="B30" s="14">
        <f t="shared" si="0"/>
        <v>0.18964902621039315</v>
      </c>
      <c r="C30" s="14">
        <f t="shared" si="1"/>
        <v>0.12398955133613619</v>
      </c>
      <c r="D30" s="14">
        <f t="shared" si="2"/>
        <v>0.25530850108465014</v>
      </c>
      <c r="E30" s="14">
        <f t="shared" si="4"/>
        <v>0.13131894974851394</v>
      </c>
      <c r="F30" s="14">
        <f t="shared" si="5"/>
        <v>0.45228692570742102</v>
      </c>
      <c r="G30" s="6">
        <f t="shared" si="3"/>
        <v>0</v>
      </c>
      <c r="H30" s="28">
        <v>5.8330076461879224E-2</v>
      </c>
      <c r="I30" s="28">
        <v>0.32096797595890708</v>
      </c>
    </row>
    <row r="31" spans="1:9" x14ac:dyDescent="0.35">
      <c r="A31" s="15" t="s">
        <v>49</v>
      </c>
      <c r="B31" s="14">
        <f t="shared" si="0"/>
        <v>0.16111112318328377</v>
      </c>
      <c r="C31" s="14">
        <f t="shared" si="1"/>
        <v>0.13687229634862777</v>
      </c>
      <c r="D31" s="14">
        <f t="shared" si="2"/>
        <v>0.18534995001793977</v>
      </c>
      <c r="E31" s="14">
        <f t="shared" si="4"/>
        <v>4.8477653669312004E-2</v>
      </c>
      <c r="F31" s="14">
        <f t="shared" si="5"/>
        <v>0.25806643052190781</v>
      </c>
      <c r="G31" s="6">
        <f t="shared" si="3"/>
        <v>0</v>
      </c>
      <c r="H31" s="28">
        <v>0.20958877685259578</v>
      </c>
      <c r="I31" s="28">
        <v>0.11263346951397175</v>
      </c>
    </row>
    <row r="32" spans="1:9" x14ac:dyDescent="0.35">
      <c r="A32" s="15" t="s">
        <v>50</v>
      </c>
      <c r="B32" s="14">
        <f t="shared" si="0"/>
        <v>0.14150354432369699</v>
      </c>
      <c r="C32" s="14">
        <f t="shared" si="1"/>
        <v>0.1156246056712322</v>
      </c>
      <c r="D32" s="14">
        <f t="shared" si="2"/>
        <v>0.16738248297616182</v>
      </c>
      <c r="E32" s="14">
        <f t="shared" si="4"/>
        <v>5.1757877304929617E-2</v>
      </c>
      <c r="F32" s="14">
        <f t="shared" si="5"/>
        <v>0.24501929893355623</v>
      </c>
      <c r="G32" s="6">
        <f t="shared" si="3"/>
        <v>0</v>
      </c>
      <c r="H32" s="28">
        <v>0.19326142162862661</v>
      </c>
      <c r="I32" s="28">
        <v>8.9745667018767392E-2</v>
      </c>
    </row>
    <row r="33" spans="1:9" x14ac:dyDescent="0.35">
      <c r="A33" s="15" t="s">
        <v>51</v>
      </c>
      <c r="B33" s="14">
        <f t="shared" si="0"/>
        <v>4.6580337170803877E-2</v>
      </c>
      <c r="C33" s="14">
        <f t="shared" si="1"/>
        <v>3.5346021588830386E-2</v>
      </c>
      <c r="D33" s="14">
        <f t="shared" si="2"/>
        <v>5.7814652752777362E-2</v>
      </c>
      <c r="E33" s="14">
        <f t="shared" si="4"/>
        <v>2.2468631163946977E-2</v>
      </c>
      <c r="F33" s="14">
        <f t="shared" si="5"/>
        <v>9.1517599498697824E-2</v>
      </c>
      <c r="G33" s="6">
        <f t="shared" si="3"/>
        <v>0</v>
      </c>
      <c r="H33" s="28">
        <v>6.9048968334750854E-2</v>
      </c>
      <c r="I33" s="28">
        <v>2.4111706006856897E-2</v>
      </c>
    </row>
    <row r="34" spans="1:9" x14ac:dyDescent="0.35">
      <c r="A34" s="15" t="s">
        <v>52</v>
      </c>
      <c r="B34" s="14">
        <f t="shared" si="0"/>
        <v>6.2406250836284077E-3</v>
      </c>
      <c r="C34" s="14">
        <f t="shared" si="1"/>
        <v>4.2199607220551501E-3</v>
      </c>
      <c r="D34" s="14">
        <f t="shared" si="2"/>
        <v>8.261289445201667E-3</v>
      </c>
      <c r="E34" s="14">
        <f t="shared" si="4"/>
        <v>4.0413287231465169E-3</v>
      </c>
      <c r="F34" s="14">
        <f t="shared" si="5"/>
        <v>1.4323282529921443E-2</v>
      </c>
      <c r="G34" s="6">
        <f t="shared" si="3"/>
        <v>0</v>
      </c>
      <c r="H34" s="28">
        <v>1.0281953806774925E-2</v>
      </c>
      <c r="I34" s="28">
        <v>2.1992963604818912E-3</v>
      </c>
    </row>
    <row r="35" spans="1:9" x14ac:dyDescent="0.35">
      <c r="A35" s="15" t="s">
        <v>53</v>
      </c>
      <c r="B35" s="14">
        <f t="shared" si="0"/>
        <v>5.2301321169578733E-3</v>
      </c>
      <c r="C35" s="14">
        <f t="shared" si="1"/>
        <v>4.8269787541833139E-3</v>
      </c>
      <c r="D35" s="14">
        <f t="shared" si="2"/>
        <v>5.6332854797324326E-3</v>
      </c>
      <c r="E35" s="14">
        <f t="shared" si="4"/>
        <v>8.0630672554911874E-4</v>
      </c>
      <c r="F35" s="14">
        <f t="shared" si="5"/>
        <v>6.8427455680561107E-3</v>
      </c>
      <c r="G35" s="6">
        <f t="shared" si="3"/>
        <v>0</v>
      </c>
      <c r="H35" s="28">
        <v>6.0364388425069929E-3</v>
      </c>
      <c r="I35" s="28">
        <v>4.4238253914087537E-3</v>
      </c>
    </row>
    <row r="36" spans="1:9" x14ac:dyDescent="0.35">
      <c r="A36" s="15" t="s">
        <v>54</v>
      </c>
      <c r="B36" s="14">
        <f t="shared" si="0"/>
        <v>2.9621131369405845E-3</v>
      </c>
      <c r="C36" s="14">
        <f t="shared" si="1"/>
        <v>2.8590354075953522E-3</v>
      </c>
      <c r="D36" s="14">
        <f t="shared" si="2"/>
        <v>3.0651908662858167E-3</v>
      </c>
      <c r="E36" s="14">
        <f t="shared" si="4"/>
        <v>2.0615545869046448E-4</v>
      </c>
      <c r="F36" s="14">
        <f t="shared" si="5"/>
        <v>3.3744240543215134E-3</v>
      </c>
      <c r="G36" s="6">
        <f t="shared" si="3"/>
        <v>0</v>
      </c>
      <c r="H36" s="28">
        <v>3.1682685956310489E-3</v>
      </c>
      <c r="I36" s="28">
        <v>2.75595767825012E-3</v>
      </c>
    </row>
    <row r="37" spans="1:9" x14ac:dyDescent="0.35">
      <c r="A37" s="15" t="s">
        <v>55</v>
      </c>
      <c r="B37" s="14">
        <f t="shared" si="0"/>
        <v>0.14030404747230033</v>
      </c>
      <c r="C37" s="14">
        <f t="shared" si="1"/>
        <v>0.14028936007694423</v>
      </c>
      <c r="D37" s="14">
        <f t="shared" si="2"/>
        <v>0.14031873486765642</v>
      </c>
      <c r="E37" s="14">
        <f t="shared" si="4"/>
        <v>2.9374790712188847E-5</v>
      </c>
      <c r="F37" s="14">
        <f t="shared" si="5"/>
        <v>0.1403627970537247</v>
      </c>
      <c r="G37" s="6">
        <f t="shared" si="3"/>
        <v>0</v>
      </c>
      <c r="H37" s="28">
        <v>0.14033342226301251</v>
      </c>
      <c r="I37" s="28">
        <v>0.14027467268158814</v>
      </c>
    </row>
    <row r="38" spans="1:9" x14ac:dyDescent="0.35">
      <c r="A38" s="15" t="s">
        <v>56</v>
      </c>
      <c r="B38" s="14">
        <f t="shared" si="0"/>
        <v>4.3725190802523628E-2</v>
      </c>
      <c r="C38" s="14">
        <f t="shared" si="1"/>
        <v>3.6772270090443204E-2</v>
      </c>
      <c r="D38" s="14">
        <f t="shared" si="2"/>
        <v>5.0678111514604052E-2</v>
      </c>
      <c r="E38" s="14">
        <f t="shared" si="4"/>
        <v>1.3905841424160847E-2</v>
      </c>
      <c r="F38" s="14">
        <f t="shared" si="5"/>
        <v>7.1536873650845323E-2</v>
      </c>
      <c r="G38" s="6">
        <f t="shared" si="3"/>
        <v>0</v>
      </c>
      <c r="H38" s="28">
        <v>2.9819349378362781E-2</v>
      </c>
      <c r="I38" s="28">
        <v>5.7631032226684475E-2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DF82E-E96B-47DF-A52A-BBC197EDC3B4}">
  <dimension ref="A1:F38"/>
  <sheetViews>
    <sheetView zoomScale="90" zoomScaleNormal="90" workbookViewId="0">
      <selection activeCell="B27" sqref="B27:F27"/>
    </sheetView>
  </sheetViews>
  <sheetFormatPr defaultColWidth="9.1796875" defaultRowHeight="14.5" x14ac:dyDescent="0.35"/>
  <cols>
    <col min="1" max="1" width="5.54296875" style="1" customWidth="1"/>
    <col min="2" max="2" width="12.1796875" style="1" customWidth="1"/>
    <col min="3" max="4" width="7.453125" style="1" bestFit="1" customWidth="1"/>
    <col min="5" max="5" width="6.26953125" style="1" bestFit="1" customWidth="1"/>
    <col min="6" max="6" width="15.81640625" style="1" bestFit="1" customWidth="1"/>
    <col min="7" max="16384" width="9.1796875" style="1"/>
  </cols>
  <sheetData>
    <row r="1" spans="1:6" x14ac:dyDescent="0.35">
      <c r="A1" s="1" t="s">
        <v>67</v>
      </c>
      <c r="B1" s="1" t="s">
        <v>81</v>
      </c>
      <c r="C1" s="1" t="s">
        <v>68</v>
      </c>
      <c r="D1" s="1" t="s">
        <v>69</v>
      </c>
      <c r="E1" s="1" t="s">
        <v>70</v>
      </c>
      <c r="F1" s="1" t="s">
        <v>71</v>
      </c>
    </row>
    <row r="2" spans="1:6" x14ac:dyDescent="0.35">
      <c r="A2" s="1" t="s">
        <v>4</v>
      </c>
      <c r="B2" s="11">
        <v>1.4959372049694952E-2</v>
      </c>
      <c r="C2" s="11">
        <v>1.134225450438133E-2</v>
      </c>
      <c r="D2" s="11">
        <v>1.8571896814792987E-2</v>
      </c>
      <c r="E2" s="11">
        <v>7.2296423104116578E-3</v>
      </c>
      <c r="F2" s="11">
        <v>2.9416360280410475E-2</v>
      </c>
    </row>
    <row r="3" spans="1:6" x14ac:dyDescent="0.35">
      <c r="A3" s="1" t="s">
        <v>21</v>
      </c>
      <c r="B3" s="11">
        <v>1.4482410117940986E-2</v>
      </c>
      <c r="C3" s="11">
        <v>1.3346471933353296E-2</v>
      </c>
      <c r="D3" s="11">
        <v>1.7146890313123057E-2</v>
      </c>
      <c r="E3" s="11">
        <v>3.8004183797697606E-3</v>
      </c>
      <c r="F3" s="11">
        <v>2.2847517882777696E-2</v>
      </c>
    </row>
    <row r="4" spans="1:6" x14ac:dyDescent="0.35">
      <c r="A4" s="1" t="s">
        <v>22</v>
      </c>
      <c r="B4" s="11">
        <v>3.4091678101026688E-3</v>
      </c>
      <c r="C4" s="11">
        <v>2.845064115769849E-3</v>
      </c>
      <c r="D4" s="11">
        <v>3.6174482722084616E-3</v>
      </c>
      <c r="E4" s="11">
        <v>7.7238415643861259E-4</v>
      </c>
      <c r="F4" s="11">
        <v>4.7760245068663807E-3</v>
      </c>
    </row>
    <row r="5" spans="1:6" x14ac:dyDescent="0.35">
      <c r="A5" s="1" t="s">
        <v>23</v>
      </c>
      <c r="B5" s="11">
        <v>6.5276774289457246E-2</v>
      </c>
      <c r="C5" s="11">
        <v>5.0523265510629363E-2</v>
      </c>
      <c r="D5" s="11">
        <v>8.1725140951975986E-2</v>
      </c>
      <c r="E5" s="11">
        <v>3.1201875441346623E-2</v>
      </c>
      <c r="F5" s="11">
        <v>0.12852795411399592</v>
      </c>
    </row>
    <row r="6" spans="1:6" x14ac:dyDescent="0.35">
      <c r="A6" s="1" t="s">
        <v>24</v>
      </c>
      <c r="B6" s="11">
        <v>1.5479828185300724E-2</v>
      </c>
      <c r="C6" s="11">
        <v>1.3513066908049433E-2</v>
      </c>
      <c r="D6" s="11">
        <v>1.7204535542466936E-2</v>
      </c>
      <c r="E6" s="11">
        <v>3.6914686344175027E-3</v>
      </c>
      <c r="F6" s="11">
        <v>2.2741738494093191E-2</v>
      </c>
    </row>
    <row r="7" spans="1:6" x14ac:dyDescent="0.35">
      <c r="A7" s="1" t="s">
        <v>25</v>
      </c>
      <c r="B7" s="11">
        <v>7.7489693576860029E-3</v>
      </c>
      <c r="C7" s="11">
        <v>6.5832015363538341E-3</v>
      </c>
      <c r="D7" s="11">
        <v>8.1113875164684768E-3</v>
      </c>
      <c r="E7" s="11">
        <v>1.5281859801146427E-3</v>
      </c>
      <c r="F7" s="11">
        <v>1.040366648664044E-2</v>
      </c>
    </row>
    <row r="8" spans="1:6" x14ac:dyDescent="0.35">
      <c r="A8" s="1" t="s">
        <v>26</v>
      </c>
      <c r="B8" s="11">
        <v>1.3954874859457693</v>
      </c>
      <c r="C8" s="11">
        <v>1.0172787486270396</v>
      </c>
      <c r="D8" s="11">
        <v>1.3723746192104596</v>
      </c>
      <c r="E8" s="11">
        <v>0.35509587058341996</v>
      </c>
      <c r="F8" s="11">
        <v>1.9050184250855895</v>
      </c>
    </row>
    <row r="9" spans="1:6" x14ac:dyDescent="0.35">
      <c r="A9" s="1" t="s">
        <v>27</v>
      </c>
      <c r="B9" s="11">
        <v>0.10629855987719936</v>
      </c>
      <c r="C9" s="11">
        <v>5.3645384944740131E-2</v>
      </c>
      <c r="D9" s="11">
        <v>0.11854422918103792</v>
      </c>
      <c r="E9" s="11">
        <v>6.4898844236297798E-2</v>
      </c>
      <c r="F9" s="11">
        <v>0.21589249553548462</v>
      </c>
    </row>
    <row r="10" spans="1:6" x14ac:dyDescent="0.35">
      <c r="A10" s="1" t="s">
        <v>28</v>
      </c>
      <c r="B10" s="11">
        <v>6.4492536774973491E-2</v>
      </c>
      <c r="C10" s="11">
        <v>5.527299674973242E-2</v>
      </c>
      <c r="D10" s="11">
        <v>7.4625640042905478E-2</v>
      </c>
      <c r="E10" s="11">
        <v>1.9352643293173058E-2</v>
      </c>
      <c r="F10" s="11">
        <v>0.10365460498266507</v>
      </c>
    </row>
    <row r="11" spans="1:6" x14ac:dyDescent="0.35">
      <c r="A11" s="1" t="s">
        <v>29</v>
      </c>
      <c r="B11" s="11">
        <v>4.3484157453932991E-2</v>
      </c>
      <c r="C11" s="11">
        <v>2.7680597941044435E-2</v>
      </c>
      <c r="D11" s="11">
        <v>5.393420578418219E-2</v>
      </c>
      <c r="E11" s="11">
        <v>2.6253607843137756E-2</v>
      </c>
      <c r="F11" s="11">
        <v>9.3314617548888826E-2</v>
      </c>
    </row>
    <row r="12" spans="1:6" x14ac:dyDescent="0.35">
      <c r="A12" s="1" t="s">
        <v>30</v>
      </c>
      <c r="B12" s="11">
        <v>0.19168819022486216</v>
      </c>
      <c r="C12" s="11">
        <v>6.1846511214407429E-2</v>
      </c>
      <c r="D12" s="11">
        <v>0.21526909630833099</v>
      </c>
      <c r="E12" s="11">
        <v>0.15342258509392356</v>
      </c>
      <c r="F12" s="11">
        <v>0.44540297394921635</v>
      </c>
    </row>
    <row r="13" spans="1:6" x14ac:dyDescent="0.35">
      <c r="A13" s="1" t="s">
        <v>31</v>
      </c>
      <c r="B13" s="11">
        <v>0.10873891335351651</v>
      </c>
      <c r="C13" s="11">
        <v>7.2143039562888478E-2</v>
      </c>
      <c r="D13" s="11">
        <v>0.13041376897655227</v>
      </c>
      <c r="E13" s="11">
        <v>5.8270729413663791E-2</v>
      </c>
      <c r="F13" s="11">
        <v>0.21781986309704796</v>
      </c>
    </row>
    <row r="14" spans="1:6" x14ac:dyDescent="0.35">
      <c r="A14" s="1" t="s">
        <v>32</v>
      </c>
      <c r="B14" s="11">
        <v>1.6119608697709505E-2</v>
      </c>
      <c r="C14" s="11">
        <v>1.3843450749660927E-2</v>
      </c>
      <c r="D14" s="11">
        <v>1.7498880835081779E-2</v>
      </c>
      <c r="E14" s="11">
        <v>3.6554300854208521E-3</v>
      </c>
      <c r="F14" s="11">
        <v>2.2982025963213058E-2</v>
      </c>
    </row>
    <row r="15" spans="1:6" x14ac:dyDescent="0.35">
      <c r="A15" s="1" t="s">
        <v>33</v>
      </c>
      <c r="B15" s="11">
        <v>4.5833151460681607E-2</v>
      </c>
      <c r="C15" s="11">
        <v>3.5143102499406262E-2</v>
      </c>
      <c r="D15" s="11">
        <v>5.2573026790725022E-2</v>
      </c>
      <c r="E15" s="11">
        <v>1.742992429131876E-2</v>
      </c>
      <c r="F15" s="11">
        <v>7.8717913227703162E-2</v>
      </c>
    </row>
    <row r="16" spans="1:6" x14ac:dyDescent="0.35">
      <c r="A16" s="1" t="s">
        <v>34</v>
      </c>
      <c r="B16" s="11">
        <v>0.11181421287491952</v>
      </c>
      <c r="C16" s="11">
        <v>9.0922685104866549E-2</v>
      </c>
      <c r="D16" s="11">
        <v>0.12390808191540566</v>
      </c>
      <c r="E16" s="11">
        <v>3.2985396810539108E-2</v>
      </c>
      <c r="F16" s="11">
        <v>0.17338617713121432</v>
      </c>
    </row>
    <row r="17" spans="1:6" x14ac:dyDescent="0.35">
      <c r="A17" s="1" t="s">
        <v>35</v>
      </c>
      <c r="B17" s="11">
        <v>1.6976084841163297E-3</v>
      </c>
      <c r="C17" s="11">
        <v>1.6614453377115502E-3</v>
      </c>
      <c r="D17" s="11">
        <v>1.8387563071707511E-3</v>
      </c>
      <c r="E17" s="11">
        <v>1.7731096945920082E-4</v>
      </c>
      <c r="F17" s="11">
        <v>2.1047227613595525E-3</v>
      </c>
    </row>
    <row r="18" spans="1:6" x14ac:dyDescent="0.35">
      <c r="A18" s="1" t="s">
        <v>36</v>
      </c>
      <c r="B18" s="11">
        <v>1.3400587969359182E-2</v>
      </c>
      <c r="C18" s="11">
        <v>1.2172540691505453E-2</v>
      </c>
      <c r="D18" s="11">
        <v>1.4370398055536126E-2</v>
      </c>
      <c r="E18" s="11">
        <v>2.1978573640306729E-3</v>
      </c>
      <c r="F18" s="11">
        <v>1.7667184101582134E-2</v>
      </c>
    </row>
    <row r="19" spans="1:6" x14ac:dyDescent="0.35">
      <c r="A19" s="1" t="s">
        <v>37</v>
      </c>
      <c r="B19" s="11">
        <v>6.4132313007737099E-3</v>
      </c>
      <c r="C19" s="11">
        <v>5.064169356392291E-3</v>
      </c>
      <c r="D19" s="11">
        <v>7.3363956572901033E-3</v>
      </c>
      <c r="E19" s="11">
        <v>2.2722263008978123E-3</v>
      </c>
      <c r="F19" s="11">
        <v>1.0744735108636822E-2</v>
      </c>
    </row>
    <row r="20" spans="1:6" x14ac:dyDescent="0.35">
      <c r="A20" s="1" t="s">
        <v>38</v>
      </c>
      <c r="B20" s="11">
        <v>9.5475922139080652E-4</v>
      </c>
      <c r="C20" s="11">
        <v>2.3847023356321674E-4</v>
      </c>
      <c r="D20" s="11">
        <v>1.299068065090577E-3</v>
      </c>
      <c r="E20" s="11">
        <v>1.0605978315273604E-3</v>
      </c>
      <c r="F20" s="11">
        <v>2.8899648123816178E-3</v>
      </c>
    </row>
    <row r="21" spans="1:6" x14ac:dyDescent="0.35">
      <c r="A21" s="1" t="s">
        <v>39</v>
      </c>
      <c r="B21" s="11">
        <v>8.8571679895399699E-2</v>
      </c>
      <c r="C21" s="11">
        <v>7.1432258709556495E-2</v>
      </c>
      <c r="D21" s="11">
        <v>0.10204252465655345</v>
      </c>
      <c r="E21" s="11">
        <v>3.0610265946996951E-2</v>
      </c>
      <c r="F21" s="11">
        <v>0.14795792357704887</v>
      </c>
    </row>
    <row r="22" spans="1:6" x14ac:dyDescent="0.35">
      <c r="A22" s="1" t="s">
        <v>40</v>
      </c>
      <c r="B22" s="11">
        <v>1.7926394454243606E-2</v>
      </c>
      <c r="C22" s="11">
        <v>6.9273667714334561E-3</v>
      </c>
      <c r="D22" s="11">
        <v>2.7061416415852475E-2</v>
      </c>
      <c r="E22" s="11">
        <v>2.0134049644419019E-2</v>
      </c>
      <c r="F22" s="11">
        <v>5.7262490882481004E-2</v>
      </c>
    </row>
    <row r="23" spans="1:6" x14ac:dyDescent="0.35">
      <c r="A23" s="1" t="s">
        <v>41</v>
      </c>
      <c r="B23" s="11">
        <v>5.5064153389948172E-3</v>
      </c>
      <c r="C23" s="11">
        <v>3.8912847984411596E-3</v>
      </c>
      <c r="D23" s="11">
        <v>5.875468370359232E-3</v>
      </c>
      <c r="E23" s="11">
        <v>1.9841835719180724E-3</v>
      </c>
      <c r="F23" s="11">
        <v>8.8517437282363415E-3</v>
      </c>
    </row>
    <row r="24" spans="1:6" x14ac:dyDescent="0.35">
      <c r="A24" s="1" t="s">
        <v>42</v>
      </c>
      <c r="B24" s="11">
        <v>3.0107265641410438E-3</v>
      </c>
      <c r="C24" s="11">
        <v>2.5395555070396028E-3</v>
      </c>
      <c r="D24" s="11">
        <v>3.4641330022499679E-3</v>
      </c>
      <c r="E24" s="11">
        <v>9.2457749521036511E-4</v>
      </c>
      <c r="F24" s="11">
        <v>4.8509992450655156E-3</v>
      </c>
    </row>
    <row r="25" spans="1:6" x14ac:dyDescent="0.35">
      <c r="A25" s="1" t="s">
        <v>43</v>
      </c>
      <c r="B25" s="11">
        <v>0</v>
      </c>
      <c r="C25" s="11">
        <v>0</v>
      </c>
      <c r="D25" s="11">
        <v>0</v>
      </c>
      <c r="E25" s="11">
        <v>0</v>
      </c>
      <c r="F25" s="11">
        <v>0</v>
      </c>
    </row>
    <row r="26" spans="1:6" x14ac:dyDescent="0.35">
      <c r="A26" s="1" t="s">
        <v>44</v>
      </c>
      <c r="B26" s="11">
        <v>4.8646800463302442E-2</v>
      </c>
      <c r="C26" s="11">
        <v>3.2932624929779358E-2</v>
      </c>
      <c r="D26" s="11">
        <v>6.125215710685214E-2</v>
      </c>
      <c r="E26" s="11">
        <v>2.8319532177072781E-2</v>
      </c>
      <c r="F26" s="11">
        <v>0.10373145537246131</v>
      </c>
    </row>
    <row r="27" spans="1:6" x14ac:dyDescent="0.35">
      <c r="A27" s="1" t="s">
        <v>45</v>
      </c>
      <c r="B27" s="11">
        <v>0.28679889452208018</v>
      </c>
      <c r="C27" s="11">
        <v>0.25305338085780227</v>
      </c>
      <c r="D27" s="11">
        <v>0.32379075725676415</v>
      </c>
      <c r="E27" s="11">
        <v>7.0737376398961882E-2</v>
      </c>
      <c r="F27" s="11">
        <v>0.42989682185520695</v>
      </c>
    </row>
    <row r="28" spans="1:6" x14ac:dyDescent="0.35">
      <c r="A28" s="1" t="s">
        <v>46</v>
      </c>
      <c r="B28" s="11">
        <v>4.4008754553215054E-2</v>
      </c>
      <c r="C28" s="11">
        <v>3.9991323127500915E-2</v>
      </c>
      <c r="D28" s="11">
        <v>5.1549027182623719E-2</v>
      </c>
      <c r="E28" s="11">
        <v>1.1557704055122804E-2</v>
      </c>
      <c r="F28" s="11">
        <v>6.8885583265307929E-2</v>
      </c>
    </row>
    <row r="29" spans="1:6" x14ac:dyDescent="0.35">
      <c r="A29" s="1" t="s">
        <v>47</v>
      </c>
      <c r="B29" s="11">
        <v>2.1857902077789685E-3</v>
      </c>
      <c r="C29" s="11">
        <v>2.010006814870333E-3</v>
      </c>
      <c r="D29" s="11">
        <v>2.4174253512674266E-3</v>
      </c>
      <c r="E29" s="11">
        <v>4.0741853639709351E-4</v>
      </c>
      <c r="F29" s="11">
        <v>3.028553155863067E-3</v>
      </c>
    </row>
    <row r="30" spans="1:6" x14ac:dyDescent="0.35">
      <c r="A30" s="1" t="s">
        <v>48</v>
      </c>
      <c r="B30" s="11">
        <v>8.6837250368671445E-2</v>
      </c>
      <c r="C30" s="11">
        <v>6.5764839628167801E-2</v>
      </c>
      <c r="D30" s="11">
        <v>8.3800499843232318E-2</v>
      </c>
      <c r="E30" s="11">
        <v>1.8035660215064517E-2</v>
      </c>
      <c r="F30" s="11">
        <v>0.11085399016582909</v>
      </c>
    </row>
    <row r="31" spans="1:6" x14ac:dyDescent="0.35">
      <c r="A31" s="1" t="s">
        <v>49</v>
      </c>
      <c r="B31" s="11">
        <v>0.44331444456441826</v>
      </c>
      <c r="C31" s="11">
        <v>0.14663134901163805</v>
      </c>
      <c r="D31" s="11">
        <v>0.39126549681593364</v>
      </c>
      <c r="E31" s="11">
        <v>0.2446341478042956</v>
      </c>
      <c r="F31" s="11">
        <v>0.75821671852237704</v>
      </c>
    </row>
    <row r="32" spans="1:6" x14ac:dyDescent="0.35">
      <c r="A32" s="1" t="s">
        <v>50</v>
      </c>
      <c r="B32" s="11">
        <v>0.14891830093974526</v>
      </c>
      <c r="C32" s="11">
        <v>9.8422772533845848E-2</v>
      </c>
      <c r="D32" s="11">
        <v>0.19631392174760248</v>
      </c>
      <c r="E32" s="11">
        <v>9.7891149213756634E-2</v>
      </c>
      <c r="F32" s="11">
        <v>0.34315064556823743</v>
      </c>
    </row>
    <row r="33" spans="1:6" x14ac:dyDescent="0.35">
      <c r="A33" s="1" t="s">
        <v>51</v>
      </c>
      <c r="B33" s="11">
        <v>0.35831806261101851</v>
      </c>
      <c r="C33" s="11">
        <v>5.4323487122619668E-2</v>
      </c>
      <c r="D33" s="11">
        <v>0.1290948240399078</v>
      </c>
      <c r="E33" s="11">
        <v>7.4771336917288128E-2</v>
      </c>
      <c r="F33" s="11">
        <v>0.24125182941584</v>
      </c>
    </row>
    <row r="34" spans="1:6" x14ac:dyDescent="0.35">
      <c r="A34" s="1" t="s">
        <v>52</v>
      </c>
      <c r="B34" s="11">
        <v>1.24113670915884E-2</v>
      </c>
      <c r="C34" s="11">
        <v>9.066059675706669E-3</v>
      </c>
      <c r="D34" s="11">
        <v>1.4241709767977775E-2</v>
      </c>
      <c r="E34" s="11">
        <v>5.1756500922711061E-3</v>
      </c>
      <c r="F34" s="11">
        <v>2.2005184906384433E-2</v>
      </c>
    </row>
    <row r="35" spans="1:6" x14ac:dyDescent="0.35">
      <c r="A35" s="1" t="s">
        <v>53</v>
      </c>
      <c r="B35" s="11">
        <v>6.6531486135702825E-3</v>
      </c>
      <c r="C35" s="11">
        <v>5.5259586497985631E-3</v>
      </c>
      <c r="D35" s="11">
        <v>7.7471278235287811E-3</v>
      </c>
      <c r="E35" s="11">
        <v>2.221169173730218E-3</v>
      </c>
      <c r="F35" s="11">
        <v>1.1078881584124109E-2</v>
      </c>
    </row>
    <row r="36" spans="1:6" x14ac:dyDescent="0.35">
      <c r="A36" s="1" t="s">
        <v>54</v>
      </c>
      <c r="B36" s="11">
        <v>4.9226181806112778E-3</v>
      </c>
      <c r="C36" s="11">
        <v>2.8833800900293989E-3</v>
      </c>
      <c r="D36" s="11">
        <v>6.730877809488031E-3</v>
      </c>
      <c r="E36" s="11">
        <v>3.8474977194586321E-3</v>
      </c>
      <c r="F36" s="11">
        <v>1.250212438867598E-2</v>
      </c>
    </row>
    <row r="37" spans="1:6" x14ac:dyDescent="0.35">
      <c r="A37" s="1" t="s">
        <v>55</v>
      </c>
      <c r="B37" s="11">
        <v>0.13192864225355327</v>
      </c>
      <c r="C37" s="11">
        <v>0.11540975999921271</v>
      </c>
      <c r="D37" s="11">
        <v>0.14035112820516307</v>
      </c>
      <c r="E37" s="11">
        <v>2.4941368205950359E-2</v>
      </c>
      <c r="F37" s="11">
        <v>0.17776318051408863</v>
      </c>
    </row>
    <row r="38" spans="1:6" x14ac:dyDescent="0.35">
      <c r="A38" s="1" t="s">
        <v>56</v>
      </c>
      <c r="B38" s="11">
        <v>2.0530757834688995E-2</v>
      </c>
      <c r="C38" s="11">
        <v>4.2850272375173888E-3</v>
      </c>
      <c r="D38" s="11">
        <v>3.4863947568692516E-2</v>
      </c>
      <c r="E38" s="11">
        <v>3.0578920331175128E-2</v>
      </c>
      <c r="F38" s="11">
        <v>8.0732328065455217E-2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75852-BAEA-4D97-8517-6A1545D5E6ED}">
  <dimension ref="A1:P75"/>
  <sheetViews>
    <sheetView workbookViewId="0">
      <pane ySplit="1" topLeftCell="A2" activePane="bottomLeft" state="frozen"/>
      <selection pane="bottomLeft" activeCell="E724" sqref="E724"/>
    </sheetView>
  </sheetViews>
  <sheetFormatPr defaultColWidth="9.1796875" defaultRowHeight="14.5" x14ac:dyDescent="0.35"/>
  <cols>
    <col min="1" max="1" width="4" style="1" bestFit="1" customWidth="1"/>
    <col min="2" max="2" width="5.453125" style="1" bestFit="1" customWidth="1"/>
    <col min="3" max="4" width="7" style="1" bestFit="1" customWidth="1"/>
    <col min="5" max="5" width="7.7265625" style="1" bestFit="1" customWidth="1"/>
    <col min="6" max="6" width="6" style="1" bestFit="1" customWidth="1"/>
    <col min="7" max="7" width="7" style="1" bestFit="1" customWidth="1"/>
    <col min="8" max="8" width="8.1796875" style="1" bestFit="1" customWidth="1"/>
    <col min="9" max="9" width="10" style="1" bestFit="1" customWidth="1"/>
    <col min="10" max="10" width="11.26953125" style="1" bestFit="1" customWidth="1"/>
    <col min="11" max="12" width="7.1796875" style="1" bestFit="1" customWidth="1"/>
    <col min="13" max="13" width="6.1796875" style="1" bestFit="1" customWidth="1"/>
    <col min="14" max="14" width="14.81640625" style="1" bestFit="1" customWidth="1"/>
    <col min="15" max="15" width="11" style="1" customWidth="1"/>
    <col min="16" max="16" width="13.1796875" style="1" bestFit="1" customWidth="1"/>
    <col min="17" max="16384" width="9.1796875" style="1"/>
  </cols>
  <sheetData>
    <row r="1" spans="1:16" x14ac:dyDescent="0.35">
      <c r="A1" s="29" t="s">
        <v>67</v>
      </c>
      <c r="B1" s="29" t="s">
        <v>1</v>
      </c>
      <c r="C1" s="29" t="s">
        <v>60</v>
      </c>
      <c r="D1" s="29" t="s">
        <v>61</v>
      </c>
      <c r="E1" s="29" t="s">
        <v>62</v>
      </c>
      <c r="F1" s="29" t="s">
        <v>63</v>
      </c>
      <c r="G1" s="29" t="s">
        <v>64</v>
      </c>
      <c r="H1" s="29" t="s">
        <v>65</v>
      </c>
      <c r="I1" s="29" t="s">
        <v>66</v>
      </c>
      <c r="J1" s="29" t="s">
        <v>81</v>
      </c>
      <c r="K1" s="29" t="s">
        <v>68</v>
      </c>
      <c r="L1" s="29" t="s">
        <v>69</v>
      </c>
      <c r="M1" s="29" t="s">
        <v>70</v>
      </c>
      <c r="N1" s="29" t="s">
        <v>82</v>
      </c>
      <c r="O1" s="17" t="s">
        <v>73</v>
      </c>
      <c r="P1" s="18" t="s">
        <v>74</v>
      </c>
    </row>
    <row r="2" spans="1:16" x14ac:dyDescent="0.35">
      <c r="A2" s="45" t="s">
        <v>4</v>
      </c>
      <c r="B2" s="45">
        <v>2018</v>
      </c>
      <c r="C2" s="46">
        <v>67911.746262186905</v>
      </c>
      <c r="D2" s="46">
        <v>63600.300532193716</v>
      </c>
      <c r="E2" s="46">
        <v>4311.4457299931892</v>
      </c>
      <c r="F2" s="46">
        <v>451.61054494788726</v>
      </c>
      <c r="G2" s="46">
        <v>43228.456274941069</v>
      </c>
      <c r="H2" s="47">
        <v>1.0447066212023851E-2</v>
      </c>
      <c r="I2" s="47">
        <v>1.0447066212023851E-2</v>
      </c>
      <c r="J2" s="47">
        <v>1.4959372049694952E-2</v>
      </c>
      <c r="K2" s="47">
        <v>1.134225450438133E-2</v>
      </c>
      <c r="L2" s="47">
        <v>1.8571896814792987E-2</v>
      </c>
      <c r="M2" s="47">
        <v>7.2296423104116578E-3</v>
      </c>
      <c r="N2" s="48">
        <v>2.9416360280410475E-2</v>
      </c>
      <c r="O2" s="5" t="str">
        <f t="shared" ref="O2:O7" si="0">IF(I2&gt;N2,"Yes","No")</f>
        <v>No</v>
      </c>
      <c r="P2" s="9">
        <f t="shared" ref="P2:P7" si="1">IF(I2&gt;N2,J2,I2)</f>
        <v>1.0447066212023851E-2</v>
      </c>
    </row>
    <row r="3" spans="1:16" x14ac:dyDescent="0.35">
      <c r="A3" s="45" t="s">
        <v>4</v>
      </c>
      <c r="B3" s="45">
        <v>2019</v>
      </c>
      <c r="C3" s="46">
        <v>41553.593812855455</v>
      </c>
      <c r="D3" s="46">
        <v>39060.885186910709</v>
      </c>
      <c r="E3" s="46">
        <v>2492.708625944746</v>
      </c>
      <c r="F3" s="46">
        <v>483.25432153220197</v>
      </c>
      <c r="G3" s="46">
        <v>38108.462947476946</v>
      </c>
      <c r="H3" s="47">
        <v>1.2681023692775226E-2</v>
      </c>
      <c r="I3" s="47">
        <v>1.2681023692775226E-2</v>
      </c>
      <c r="J3" s="47">
        <v>1.4959372049694952E-2</v>
      </c>
      <c r="K3" s="47">
        <v>1.134225450438133E-2</v>
      </c>
      <c r="L3" s="47">
        <v>1.8571896814792987E-2</v>
      </c>
      <c r="M3" s="47">
        <v>7.2296423104116578E-3</v>
      </c>
      <c r="N3" s="48">
        <v>2.9416360280410475E-2</v>
      </c>
      <c r="O3" s="5" t="str">
        <f t="shared" si="0"/>
        <v>No</v>
      </c>
      <c r="P3" s="9">
        <f t="shared" si="1"/>
        <v>1.2681023692775226E-2</v>
      </c>
    </row>
    <row r="4" spans="1:16" x14ac:dyDescent="0.35">
      <c r="A4" s="45" t="s">
        <v>21</v>
      </c>
      <c r="B4" s="45">
        <v>2018</v>
      </c>
      <c r="C4" s="46">
        <v>97559.779539447496</v>
      </c>
      <c r="D4" s="46">
        <v>95057.747478566394</v>
      </c>
      <c r="E4" s="46">
        <v>2502.0320608811016</v>
      </c>
      <c r="F4" s="46">
        <v>1418.9952918879799</v>
      </c>
      <c r="G4" s="46">
        <v>75260.027352769088</v>
      </c>
      <c r="H4" s="47">
        <v>1.885456784697501E-2</v>
      </c>
      <c r="I4" s="47">
        <v>1.885456784697501E-2</v>
      </c>
      <c r="J4" s="47">
        <v>1.4482410117940986E-2</v>
      </c>
      <c r="K4" s="47">
        <v>1.3346471933353296E-2</v>
      </c>
      <c r="L4" s="47">
        <v>1.7146890313123057E-2</v>
      </c>
      <c r="M4" s="47">
        <v>3.8004183797697606E-3</v>
      </c>
      <c r="N4" s="48">
        <v>2.2847517882777696E-2</v>
      </c>
      <c r="O4" s="5" t="str">
        <f t="shared" si="0"/>
        <v>No</v>
      </c>
      <c r="P4" s="9">
        <f t="shared" si="1"/>
        <v>1.885456784697501E-2</v>
      </c>
    </row>
    <row r="5" spans="1:16" x14ac:dyDescent="0.35">
      <c r="A5" s="45" t="s">
        <v>21</v>
      </c>
      <c r="B5" s="45">
        <v>2019</v>
      </c>
      <c r="C5" s="46">
        <v>188029.48294007781</v>
      </c>
      <c r="D5" s="46">
        <v>226941.40539546622</v>
      </c>
      <c r="E5" s="46">
        <v>-38911.922455388412</v>
      </c>
      <c r="F5" s="46">
        <v>377.30564297335695</v>
      </c>
      <c r="G5" s="46">
        <v>279266.54218758491</v>
      </c>
      <c r="H5" s="47">
        <v>1.3510592426067231E-3</v>
      </c>
      <c r="I5" s="47">
        <v>1.3510592426067231E-3</v>
      </c>
      <c r="J5" s="47">
        <v>1.4482410117940986E-2</v>
      </c>
      <c r="K5" s="47">
        <v>1.3346471933353296E-2</v>
      </c>
      <c r="L5" s="47">
        <v>1.7146890313123057E-2</v>
      </c>
      <c r="M5" s="47">
        <v>3.8004183797697606E-3</v>
      </c>
      <c r="N5" s="48">
        <v>2.2847517882777696E-2</v>
      </c>
      <c r="O5" s="5" t="str">
        <f t="shared" si="0"/>
        <v>No</v>
      </c>
      <c r="P5" s="9">
        <f t="shared" si="1"/>
        <v>1.3510592426067231E-3</v>
      </c>
    </row>
    <row r="6" spans="1:16" x14ac:dyDescent="0.35">
      <c r="A6" s="45" t="s">
        <v>22</v>
      </c>
      <c r="B6" s="45">
        <v>2018</v>
      </c>
      <c r="C6" s="46">
        <v>62641.444768564696</v>
      </c>
      <c r="D6" s="46">
        <v>75043.848765407136</v>
      </c>
      <c r="E6" s="46">
        <v>-12402.40399684244</v>
      </c>
      <c r="F6" s="46">
        <v>85.40367740000022</v>
      </c>
      <c r="G6" s="46">
        <v>23182.999680557561</v>
      </c>
      <c r="H6" s="47">
        <v>3.6838924460506324E-3</v>
      </c>
      <c r="I6" s="47">
        <v>3.6838924460506324E-3</v>
      </c>
      <c r="J6" s="47">
        <v>3.4091678101026688E-3</v>
      </c>
      <c r="K6" s="47">
        <v>2.845064115769849E-3</v>
      </c>
      <c r="L6" s="47">
        <v>3.6174482722084616E-3</v>
      </c>
      <c r="M6" s="47">
        <v>7.7238415643861259E-4</v>
      </c>
      <c r="N6" s="48">
        <v>4.7760245068663807E-3</v>
      </c>
      <c r="O6" s="5" t="str">
        <f t="shared" si="0"/>
        <v>No</v>
      </c>
      <c r="P6" s="9">
        <f t="shared" si="1"/>
        <v>3.6838924460506324E-3</v>
      </c>
    </row>
    <row r="7" spans="1:16" x14ac:dyDescent="0.35">
      <c r="A7" s="45" t="s">
        <v>22</v>
      </c>
      <c r="B7" s="45">
        <v>2019</v>
      </c>
      <c r="C7" s="46">
        <v>59539.291813575102</v>
      </c>
      <c r="D7" s="46">
        <v>70192.244445917881</v>
      </c>
      <c r="E7" s="46">
        <v>-10652.952632342778</v>
      </c>
      <c r="F7" s="46">
        <v>80.55160302191905</v>
      </c>
      <c r="G7" s="46">
        <v>26634.46003962115</v>
      </c>
      <c r="H7" s="47">
        <v>3.0243377527493071E-3</v>
      </c>
      <c r="I7" s="47">
        <v>3.0243377527493071E-3</v>
      </c>
      <c r="J7" s="47">
        <v>3.4091678101026688E-3</v>
      </c>
      <c r="K7" s="47">
        <v>2.845064115769849E-3</v>
      </c>
      <c r="L7" s="47">
        <v>3.6174482722084616E-3</v>
      </c>
      <c r="M7" s="47">
        <v>7.7238415643861259E-4</v>
      </c>
      <c r="N7" s="48">
        <v>4.7760245068663807E-3</v>
      </c>
      <c r="O7" s="5" t="str">
        <f t="shared" si="0"/>
        <v>No</v>
      </c>
      <c r="P7" s="9">
        <f t="shared" si="1"/>
        <v>3.0243377527493071E-3</v>
      </c>
    </row>
    <row r="8" spans="1:16" x14ac:dyDescent="0.35">
      <c r="A8" s="45" t="s">
        <v>23</v>
      </c>
      <c r="B8" s="45">
        <v>2018</v>
      </c>
      <c r="C8" s="46">
        <v>9313.4902775910468</v>
      </c>
      <c r="D8" s="46">
        <v>10330.0586962752</v>
      </c>
      <c r="E8" s="46">
        <v>-1016.5684186841536</v>
      </c>
      <c r="F8" s="46">
        <v>748.80881271712792</v>
      </c>
      <c r="G8" s="46">
        <v>22851.46039403298</v>
      </c>
      <c r="H8" s="47">
        <v>3.2768532067764845E-2</v>
      </c>
      <c r="I8" s="47">
        <v>3.2768532067764845E-2</v>
      </c>
      <c r="J8" s="47">
        <v>6.5276774289457246E-2</v>
      </c>
      <c r="K8" s="47">
        <v>5.0523265510629363E-2</v>
      </c>
      <c r="L8" s="47">
        <v>8.1725140951975986E-2</v>
      </c>
      <c r="M8" s="47">
        <v>3.1201875441346623E-2</v>
      </c>
      <c r="N8" s="48">
        <v>0.12852795411399592</v>
      </c>
      <c r="O8" s="5" t="str">
        <f t="shared" ref="O8:O13" si="2">IF(I8&gt;N8,"Yes","No")</f>
        <v>No</v>
      </c>
      <c r="P8" s="9">
        <f t="shared" ref="P8:P13" si="3">IF(I8&gt;N8,J8,I8)</f>
        <v>3.2768532067764845E-2</v>
      </c>
    </row>
    <row r="9" spans="1:16" x14ac:dyDescent="0.35">
      <c r="A9" s="45" t="s">
        <v>23</v>
      </c>
      <c r="B9" s="45">
        <v>2019</v>
      </c>
      <c r="C9" s="46">
        <v>12481.660879080351</v>
      </c>
      <c r="D9" s="46">
        <v>15425.521160377615</v>
      </c>
      <c r="E9" s="46">
        <v>-2943.860281297264</v>
      </c>
      <c r="F9" s="46">
        <v>1197.1291885647138</v>
      </c>
      <c r="G9" s="46">
        <v>20734.868907267453</v>
      </c>
      <c r="H9" s="47">
        <v>5.7735073895023609E-2</v>
      </c>
      <c r="I9" s="47">
        <v>5.7735073895023609E-2</v>
      </c>
      <c r="J9" s="47">
        <v>6.5276774289457246E-2</v>
      </c>
      <c r="K9" s="47">
        <v>5.0523265510629363E-2</v>
      </c>
      <c r="L9" s="47">
        <v>8.1725140951975986E-2</v>
      </c>
      <c r="M9" s="47">
        <v>3.1201875441346623E-2</v>
      </c>
      <c r="N9" s="48">
        <v>0.12852795411399592</v>
      </c>
      <c r="O9" s="5" t="str">
        <f t="shared" si="2"/>
        <v>No</v>
      </c>
      <c r="P9" s="9">
        <f t="shared" si="3"/>
        <v>5.7735073895023609E-2</v>
      </c>
    </row>
    <row r="10" spans="1:16" x14ac:dyDescent="0.35">
      <c r="A10" s="45" t="s">
        <v>24</v>
      </c>
      <c r="B10" s="45">
        <v>2018</v>
      </c>
      <c r="C10" s="46">
        <v>29909.84274783004</v>
      </c>
      <c r="D10" s="46">
        <v>34725.077509422124</v>
      </c>
      <c r="E10" s="46">
        <v>-4815.2347615920844</v>
      </c>
      <c r="F10" s="46">
        <v>1391.3658226788993</v>
      </c>
      <c r="G10" s="46">
        <v>102037.13106108675</v>
      </c>
      <c r="H10" s="47">
        <v>1.3635877530170148E-2</v>
      </c>
      <c r="I10" s="47">
        <v>1.3635877530170148E-2</v>
      </c>
      <c r="J10" s="47">
        <v>1.5479828185300724E-2</v>
      </c>
      <c r="K10" s="47">
        <v>1.3513066908049433E-2</v>
      </c>
      <c r="L10" s="47">
        <v>1.7204535542466936E-2</v>
      </c>
      <c r="M10" s="47">
        <v>3.6914686344175027E-3</v>
      </c>
      <c r="N10" s="48">
        <v>2.2741738494093191E-2</v>
      </c>
      <c r="O10" s="5" t="str">
        <f t="shared" si="2"/>
        <v>No</v>
      </c>
      <c r="P10" s="9">
        <f t="shared" si="3"/>
        <v>1.3635877530170148E-2</v>
      </c>
    </row>
    <row r="11" spans="1:16" x14ac:dyDescent="0.35">
      <c r="A11" s="45" t="s">
        <v>24</v>
      </c>
      <c r="B11" s="45">
        <v>2019</v>
      </c>
      <c r="C11" s="46">
        <v>19489.549214378443</v>
      </c>
      <c r="D11" s="46">
        <v>23287.959614563861</v>
      </c>
      <c r="E11" s="46">
        <v>-3798.4104001854175</v>
      </c>
      <c r="F11" s="46">
        <v>1321.9936567250552</v>
      </c>
      <c r="G11" s="46">
        <v>85992.683256539618</v>
      </c>
      <c r="H11" s="47">
        <v>1.5373327202515448E-2</v>
      </c>
      <c r="I11" s="47">
        <v>1.5373327202515448E-2</v>
      </c>
      <c r="J11" s="47">
        <v>1.5479828185300724E-2</v>
      </c>
      <c r="K11" s="47">
        <v>1.3513066908049433E-2</v>
      </c>
      <c r="L11" s="47">
        <v>1.7204535542466936E-2</v>
      </c>
      <c r="M11" s="47">
        <v>3.6914686344175027E-3</v>
      </c>
      <c r="N11" s="48">
        <v>2.2741738494093191E-2</v>
      </c>
      <c r="O11" s="5" t="str">
        <f t="shared" si="2"/>
        <v>No</v>
      </c>
      <c r="P11" s="9">
        <f t="shared" si="3"/>
        <v>1.5373327202515448E-2</v>
      </c>
    </row>
    <row r="12" spans="1:16" x14ac:dyDescent="0.35">
      <c r="A12" s="45" t="s">
        <v>25</v>
      </c>
      <c r="B12" s="45">
        <v>2018</v>
      </c>
      <c r="C12" s="46">
        <v>78513.455273605316</v>
      </c>
      <c r="D12" s="46">
        <v>78523.884701777002</v>
      </c>
      <c r="E12" s="46">
        <v>-10.429428171686595</v>
      </c>
      <c r="F12" s="46">
        <v>369.18129347984291</v>
      </c>
      <c r="G12" s="46">
        <v>51116.751865308164</v>
      </c>
      <c r="H12" s="47">
        <v>7.2223151903827885E-3</v>
      </c>
      <c r="I12" s="47">
        <v>7.2223151903827885E-3</v>
      </c>
      <c r="J12" s="47">
        <v>7.7489693576860029E-3</v>
      </c>
      <c r="K12" s="47">
        <v>6.5832015363538341E-3</v>
      </c>
      <c r="L12" s="47">
        <v>8.1113875164684768E-3</v>
      </c>
      <c r="M12" s="47">
        <v>1.5281859801146427E-3</v>
      </c>
      <c r="N12" s="48">
        <v>1.040366648664044E-2</v>
      </c>
      <c r="O12" s="5" t="str">
        <f t="shared" si="2"/>
        <v>No</v>
      </c>
      <c r="P12" s="9">
        <f t="shared" si="3"/>
        <v>7.2223151903827885E-3</v>
      </c>
    </row>
    <row r="13" spans="1:16" x14ac:dyDescent="0.35">
      <c r="A13" s="45" t="s">
        <v>25</v>
      </c>
      <c r="B13" s="45">
        <v>2019</v>
      </c>
      <c r="C13" s="46">
        <v>74084.238250501454</v>
      </c>
      <c r="D13" s="46">
        <v>73758.373629979775</v>
      </c>
      <c r="E13" s="46">
        <v>325.86462052167917</v>
      </c>
      <c r="F13" s="46">
        <v>283.1900885218771</v>
      </c>
      <c r="G13" s="46">
        <v>48315.054709043565</v>
      </c>
      <c r="H13" s="47">
        <v>5.8613219052998369E-3</v>
      </c>
      <c r="I13" s="47">
        <v>5.8613219052998369E-3</v>
      </c>
      <c r="J13" s="47">
        <v>7.7489693576860029E-3</v>
      </c>
      <c r="K13" s="47">
        <v>6.5832015363538341E-3</v>
      </c>
      <c r="L13" s="47">
        <v>8.1113875164684768E-3</v>
      </c>
      <c r="M13" s="47">
        <v>1.5281859801146427E-3</v>
      </c>
      <c r="N13" s="48">
        <v>1.040366648664044E-2</v>
      </c>
      <c r="O13" s="5" t="str">
        <f t="shared" si="2"/>
        <v>No</v>
      </c>
      <c r="P13" s="9">
        <f t="shared" si="3"/>
        <v>5.8613219052998369E-3</v>
      </c>
    </row>
    <row r="14" spans="1:16" x14ac:dyDescent="0.35">
      <c r="A14" s="45" t="s">
        <v>26</v>
      </c>
      <c r="B14" s="45">
        <v>2018</v>
      </c>
      <c r="C14" s="46">
        <v>106.18065776231494</v>
      </c>
      <c r="D14" s="46">
        <v>202.42259156602739</v>
      </c>
      <c r="E14" s="46">
        <v>-96.241933803712456</v>
      </c>
      <c r="F14" s="46">
        <v>130.30692599999981</v>
      </c>
      <c r="G14" s="46">
        <v>98.064992196287363</v>
      </c>
      <c r="H14" s="47">
        <v>1.3287812814911242</v>
      </c>
      <c r="I14" s="47">
        <v>1.3287812814911242</v>
      </c>
      <c r="J14" s="47">
        <v>1.1354724515836536</v>
      </c>
      <c r="K14" s="47">
        <v>1.0079301461135191</v>
      </c>
      <c r="L14" s="47">
        <v>1.2302356096238567</v>
      </c>
      <c r="M14" s="47">
        <v>0.22230546351033764</v>
      </c>
      <c r="N14" s="48">
        <v>1.5636938048893632</v>
      </c>
      <c r="O14" s="5" t="str">
        <f t="shared" ref="O14:O19" si="4">IF(I14&gt;N14,"Yes","No")</f>
        <v>No</v>
      </c>
      <c r="P14" s="9">
        <f t="shared" ref="P14:P19" si="5">IF(I14&gt;N14,J14,I14)</f>
        <v>1.3287812814911242</v>
      </c>
    </row>
    <row r="15" spans="1:16" x14ac:dyDescent="0.35">
      <c r="A15" s="45" t="s">
        <v>26</v>
      </c>
      <c r="B15" s="45">
        <v>2019</v>
      </c>
      <c r="C15" s="46">
        <v>259.86179399506244</v>
      </c>
      <c r="D15" s="46">
        <v>562.77244895081935</v>
      </c>
      <c r="E15" s="46">
        <v>-302.91065495575691</v>
      </c>
      <c r="F15" s="46">
        <v>138.06229210083535</v>
      </c>
      <c r="G15" s="46">
        <v>-91.84836285492176</v>
      </c>
      <c r="H15" s="47">
        <v>-1.5031546323684657</v>
      </c>
      <c r="I15" s="47">
        <v>1.5031546323684657</v>
      </c>
      <c r="J15" s="47">
        <v>1.1354724515836536</v>
      </c>
      <c r="K15" s="47">
        <v>1.0079301461135191</v>
      </c>
      <c r="L15" s="47">
        <v>1.2302356096238567</v>
      </c>
      <c r="M15" s="47">
        <v>0.22230546351033764</v>
      </c>
      <c r="N15" s="48">
        <v>1.5636938048893632</v>
      </c>
      <c r="O15" s="5" t="str">
        <f t="shared" si="4"/>
        <v>No</v>
      </c>
      <c r="P15" s="9">
        <f t="shared" si="5"/>
        <v>1.5031546323684657</v>
      </c>
    </row>
    <row r="16" spans="1:16" x14ac:dyDescent="0.35">
      <c r="A16" s="45" t="s">
        <v>27</v>
      </c>
      <c r="B16" s="45">
        <v>2018</v>
      </c>
      <c r="C16" s="46">
        <v>26176.026376706566</v>
      </c>
      <c r="D16" s="46">
        <v>33759.495267713603</v>
      </c>
      <c r="E16" s="46">
        <v>-7583.4688910070363</v>
      </c>
      <c r="F16" s="46">
        <v>417.11681371515192</v>
      </c>
      <c r="G16" s="46">
        <v>1018.6479227081147</v>
      </c>
      <c r="H16" s="47">
        <v>0.40948084653844952</v>
      </c>
      <c r="I16" s="47">
        <v>0.40948084653844952</v>
      </c>
      <c r="J16" s="47">
        <v>0.10629855987719936</v>
      </c>
      <c r="K16" s="47">
        <v>5.3645384944740131E-2</v>
      </c>
      <c r="L16" s="47">
        <v>0.11854422918103792</v>
      </c>
      <c r="M16" s="47">
        <v>6.4898844236297798E-2</v>
      </c>
      <c r="N16" s="48">
        <v>0.21589249553548462</v>
      </c>
      <c r="O16" s="5" t="str">
        <f t="shared" si="4"/>
        <v>Yes</v>
      </c>
      <c r="P16" s="9">
        <f t="shared" si="5"/>
        <v>0.10629855987719936</v>
      </c>
    </row>
    <row r="17" spans="1:16" x14ac:dyDescent="0.35">
      <c r="A17" s="45" t="s">
        <v>27</v>
      </c>
      <c r="B17" s="45">
        <v>2019</v>
      </c>
      <c r="C17" s="46">
        <v>32116.85529996104</v>
      </c>
      <c r="D17" s="46">
        <v>39514.021568871976</v>
      </c>
      <c r="E17" s="46">
        <v>-7397.1662689109362</v>
      </c>
      <c r="F17" s="46">
        <v>362.65314746259878</v>
      </c>
      <c r="G17" s="46">
        <v>3005.486878551661</v>
      </c>
      <c r="H17" s="47">
        <v>0.12066369347696528</v>
      </c>
      <c r="I17" s="47">
        <v>0.12066369347696528</v>
      </c>
      <c r="J17" s="47">
        <v>0.10629855987719936</v>
      </c>
      <c r="K17" s="47">
        <v>5.3645384944740131E-2</v>
      </c>
      <c r="L17" s="47">
        <v>0.11854422918103792</v>
      </c>
      <c r="M17" s="47">
        <v>6.4898844236297798E-2</v>
      </c>
      <c r="N17" s="48">
        <v>0.21589249553548462</v>
      </c>
      <c r="O17" s="5" t="str">
        <f t="shared" si="4"/>
        <v>No</v>
      </c>
      <c r="P17" s="9">
        <f t="shared" si="5"/>
        <v>0.12066369347696528</v>
      </c>
    </row>
    <row r="18" spans="1:16" x14ac:dyDescent="0.35">
      <c r="A18" s="45" t="s">
        <v>28</v>
      </c>
      <c r="B18" s="45">
        <v>2018</v>
      </c>
      <c r="C18" s="46">
        <v>497217.31402373326</v>
      </c>
      <c r="D18" s="46">
        <v>530403.55674739927</v>
      </c>
      <c r="E18" s="46">
        <v>-33186.242723666015</v>
      </c>
      <c r="F18" s="46">
        <v>6445.0973570533351</v>
      </c>
      <c r="G18" s="46">
        <v>112958.85463338732</v>
      </c>
      <c r="H18" s="47">
        <v>5.7057035306981183E-2</v>
      </c>
      <c r="I18" s="47">
        <v>5.7057035306981183E-2</v>
      </c>
      <c r="J18" s="47">
        <v>6.4492536774973491E-2</v>
      </c>
      <c r="K18" s="47">
        <v>5.527299674973242E-2</v>
      </c>
      <c r="L18" s="47">
        <v>7.4625640042905478E-2</v>
      </c>
      <c r="M18" s="47">
        <v>1.9352643293173058E-2</v>
      </c>
      <c r="N18" s="48">
        <v>0.10365460498266507</v>
      </c>
      <c r="O18" s="5" t="str">
        <f t="shared" si="4"/>
        <v>No</v>
      </c>
      <c r="P18" s="9">
        <f t="shared" si="5"/>
        <v>5.7057035306981183E-2</v>
      </c>
    </row>
    <row r="19" spans="1:16" x14ac:dyDescent="0.35">
      <c r="A19" s="45" t="s">
        <v>28</v>
      </c>
      <c r="B19" s="45">
        <v>2019</v>
      </c>
      <c r="C19" s="46">
        <v>523588.22480246943</v>
      </c>
      <c r="D19" s="46">
        <v>558281.64052661485</v>
      </c>
      <c r="E19" s="46">
        <v>-34693.415724145423</v>
      </c>
      <c r="F19" s="46">
        <v>3946.4320409333068</v>
      </c>
      <c r="G19" s="46">
        <v>153731.31182563578</v>
      </c>
      <c r="H19" s="47">
        <v>2.5670970956192748E-2</v>
      </c>
      <c r="I19" s="47">
        <v>2.5670970956192748E-2</v>
      </c>
      <c r="J19" s="47">
        <v>6.4492536774973491E-2</v>
      </c>
      <c r="K19" s="47">
        <v>5.527299674973242E-2</v>
      </c>
      <c r="L19" s="47">
        <v>7.4625640042905478E-2</v>
      </c>
      <c r="M19" s="47">
        <v>1.9352643293173058E-2</v>
      </c>
      <c r="N19" s="48">
        <v>0.10365460498266507</v>
      </c>
      <c r="O19" s="5" t="str">
        <f t="shared" si="4"/>
        <v>No</v>
      </c>
      <c r="P19" s="9">
        <f t="shared" si="5"/>
        <v>2.5670970956192748E-2</v>
      </c>
    </row>
    <row r="20" spans="1:16" x14ac:dyDescent="0.35">
      <c r="A20" s="45" t="s">
        <v>29</v>
      </c>
      <c r="B20" s="45">
        <v>2018</v>
      </c>
      <c r="C20" s="46">
        <v>4969.0091081057026</v>
      </c>
      <c r="D20" s="46">
        <v>5100.2430361592269</v>
      </c>
      <c r="E20" s="46">
        <v>-131.23392805352432</v>
      </c>
      <c r="F20" s="46">
        <v>563.48268455995048</v>
      </c>
      <c r="G20" s="46">
        <v>5897.9449465064245</v>
      </c>
      <c r="H20" s="47">
        <v>9.5538817277994861E-2</v>
      </c>
      <c r="I20" s="47">
        <v>9.5538817277994861E-2</v>
      </c>
      <c r="J20" s="47">
        <v>4.3484157453932991E-2</v>
      </c>
      <c r="K20" s="47">
        <v>2.7680597941044435E-2</v>
      </c>
      <c r="L20" s="47">
        <v>5.393420578418219E-2</v>
      </c>
      <c r="M20" s="47">
        <v>2.6253607843137756E-2</v>
      </c>
      <c r="N20" s="48">
        <v>9.3314617548888826E-2</v>
      </c>
      <c r="O20" s="5" t="str">
        <f t="shared" ref="O20:O25" si="6">IF(I20&gt;N20,"Yes","No")</f>
        <v>Yes</v>
      </c>
      <c r="P20" s="9">
        <f t="shared" ref="P20:P25" si="7">IF(I20&gt;N20,J20,I20)</f>
        <v>4.3484157453932991E-2</v>
      </c>
    </row>
    <row r="21" spans="1:16" x14ac:dyDescent="0.35">
      <c r="A21" s="45" t="s">
        <v>29</v>
      </c>
      <c r="B21" s="45">
        <v>2019</v>
      </c>
      <c r="C21" s="46">
        <v>12406.145186030124</v>
      </c>
      <c r="D21" s="46">
        <v>11698.831936359707</v>
      </c>
      <c r="E21" s="46">
        <v>707.31324967041655</v>
      </c>
      <c r="F21" s="46">
        <v>451.10739559105684</v>
      </c>
      <c r="G21" s="46">
        <v>16612.534555261471</v>
      </c>
      <c r="H21" s="47">
        <v>2.7154640015372218E-2</v>
      </c>
      <c r="I21" s="47">
        <v>2.7154640015372218E-2</v>
      </c>
      <c r="J21" s="47">
        <v>4.3484157453932991E-2</v>
      </c>
      <c r="K21" s="47">
        <v>2.7680597941044435E-2</v>
      </c>
      <c r="L21" s="47">
        <v>5.393420578418219E-2</v>
      </c>
      <c r="M21" s="47">
        <v>2.6253607843137756E-2</v>
      </c>
      <c r="N21" s="48">
        <v>9.3314617548888826E-2</v>
      </c>
      <c r="O21" s="5" t="str">
        <f t="shared" si="6"/>
        <v>No</v>
      </c>
      <c r="P21" s="9">
        <f t="shared" si="7"/>
        <v>2.7154640015372218E-2</v>
      </c>
    </row>
    <row r="22" spans="1:16" x14ac:dyDescent="0.35">
      <c r="A22" s="45" t="s">
        <v>30</v>
      </c>
      <c r="B22" s="45">
        <v>2018</v>
      </c>
      <c r="C22" s="46">
        <v>5552.8964093986997</v>
      </c>
      <c r="D22" s="46">
        <v>19491.930912209991</v>
      </c>
      <c r="E22" s="46">
        <v>-13939.034502811292</v>
      </c>
      <c r="F22" s="46">
        <v>294.53965057881533</v>
      </c>
      <c r="G22" s="46">
        <v>-3476.1650464068866</v>
      </c>
      <c r="H22" s="47">
        <v>-8.4731204257192605E-2</v>
      </c>
      <c r="I22" s="47">
        <v>8.4731204257192605E-2</v>
      </c>
      <c r="J22" s="47">
        <v>0.19168819022486216</v>
      </c>
      <c r="K22" s="47">
        <v>6.1846511214407429E-2</v>
      </c>
      <c r="L22" s="47">
        <v>0.21526909630833099</v>
      </c>
      <c r="M22" s="47">
        <v>0.15342258509392356</v>
      </c>
      <c r="N22" s="48">
        <v>0.44540297394921635</v>
      </c>
      <c r="O22" s="5" t="str">
        <f t="shared" si="6"/>
        <v>No</v>
      </c>
      <c r="P22" s="9">
        <f t="shared" si="7"/>
        <v>8.4731204257192605E-2</v>
      </c>
    </row>
    <row r="23" spans="1:16" x14ac:dyDescent="0.35">
      <c r="A23" s="45" t="s">
        <v>30</v>
      </c>
      <c r="B23" s="45">
        <v>2019</v>
      </c>
      <c r="C23" s="46">
        <v>7620.1556780956962</v>
      </c>
      <c r="D23" s="46">
        <v>21066.994152566218</v>
      </c>
      <c r="E23" s="46">
        <v>-13446.838474470522</v>
      </c>
      <c r="F23" s="46">
        <v>303.11084007653301</v>
      </c>
      <c r="G23" s="46">
        <v>5578.2723656060116</v>
      </c>
      <c r="H23" s="47">
        <v>5.4337762699689138E-2</v>
      </c>
      <c r="I23" s="47">
        <v>5.4337762699689138E-2</v>
      </c>
      <c r="J23" s="47">
        <v>0.19168819022486216</v>
      </c>
      <c r="K23" s="47">
        <v>6.1846511214407429E-2</v>
      </c>
      <c r="L23" s="47">
        <v>0.21526909630833099</v>
      </c>
      <c r="M23" s="47">
        <v>0.15342258509392356</v>
      </c>
      <c r="N23" s="48">
        <v>0.44540297394921635</v>
      </c>
      <c r="O23" s="5" t="str">
        <f t="shared" si="6"/>
        <v>No</v>
      </c>
      <c r="P23" s="9">
        <f t="shared" si="7"/>
        <v>5.4337762699689138E-2</v>
      </c>
    </row>
    <row r="24" spans="1:16" x14ac:dyDescent="0.35">
      <c r="A24" s="45" t="s">
        <v>31</v>
      </c>
      <c r="B24" s="45">
        <v>2018</v>
      </c>
      <c r="C24" s="46">
        <v>354341.48441637517</v>
      </c>
      <c r="D24" s="46">
        <v>361672.10120609222</v>
      </c>
      <c r="E24" s="46">
        <v>-7330.6167897170526</v>
      </c>
      <c r="F24" s="46">
        <v>15359.147214287523</v>
      </c>
      <c r="G24" s="46">
        <v>221622.08884457048</v>
      </c>
      <c r="H24" s="47">
        <v>6.9303323032296235E-2</v>
      </c>
      <c r="I24" s="47">
        <v>6.9303323032296235E-2</v>
      </c>
      <c r="J24" s="47">
        <v>0.10873891335351651</v>
      </c>
      <c r="K24" s="47">
        <v>7.2143039562888478E-2</v>
      </c>
      <c r="L24" s="47">
        <v>0.13041376897655227</v>
      </c>
      <c r="M24" s="47">
        <v>5.8270729413663791E-2</v>
      </c>
      <c r="N24" s="48">
        <v>0.21781986309704796</v>
      </c>
      <c r="O24" s="5" t="str">
        <f t="shared" si="6"/>
        <v>No</v>
      </c>
      <c r="P24" s="9">
        <f t="shared" si="7"/>
        <v>6.9303323032296235E-2</v>
      </c>
    </row>
    <row r="25" spans="1:16" x14ac:dyDescent="0.35">
      <c r="A25" s="45" t="s">
        <v>31</v>
      </c>
      <c r="B25" s="45">
        <v>2019</v>
      </c>
      <c r="C25" s="46">
        <v>342880.37683965161</v>
      </c>
      <c r="D25" s="46">
        <v>355747.20917251019</v>
      </c>
      <c r="E25" s="46">
        <v>-12866.832332858583</v>
      </c>
      <c r="F25" s="46">
        <v>15149.104037777421</v>
      </c>
      <c r="G25" s="46">
        <v>178519.04185491885</v>
      </c>
      <c r="H25" s="47">
        <v>8.485987758151306E-2</v>
      </c>
      <c r="I25" s="47">
        <v>8.485987758151306E-2</v>
      </c>
      <c r="J25" s="47">
        <v>0.10873891335351651</v>
      </c>
      <c r="K25" s="47">
        <v>7.2143039562888478E-2</v>
      </c>
      <c r="L25" s="47">
        <v>0.13041376897655227</v>
      </c>
      <c r="M25" s="47">
        <v>5.8270729413663791E-2</v>
      </c>
      <c r="N25" s="48">
        <v>0.21781986309704796</v>
      </c>
      <c r="O25" s="5" t="str">
        <f t="shared" si="6"/>
        <v>No</v>
      </c>
      <c r="P25" s="9">
        <f t="shared" si="7"/>
        <v>8.485987758151306E-2</v>
      </c>
    </row>
    <row r="26" spans="1:16" x14ac:dyDescent="0.35">
      <c r="A26" s="45" t="s">
        <v>32</v>
      </c>
      <c r="B26" s="45">
        <v>2018</v>
      </c>
      <c r="C26" s="46">
        <v>264160.45268951223</v>
      </c>
      <c r="D26" s="46">
        <v>270027.28016617976</v>
      </c>
      <c r="E26" s="46">
        <v>-5866.8274766675313</v>
      </c>
      <c r="F26" s="46">
        <v>1705.7616528431299</v>
      </c>
      <c r="G26" s="46">
        <v>103637.93417617559</v>
      </c>
      <c r="H26" s="47">
        <v>1.645885424485094E-2</v>
      </c>
      <c r="I26" s="47">
        <v>1.645885424485094E-2</v>
      </c>
      <c r="J26" s="47">
        <v>1.6119608697709505E-2</v>
      </c>
      <c r="K26" s="47">
        <v>1.3843450749660927E-2</v>
      </c>
      <c r="L26" s="47">
        <v>1.7498880835081779E-2</v>
      </c>
      <c r="M26" s="47">
        <v>3.6554300854208521E-3</v>
      </c>
      <c r="N26" s="48">
        <v>2.2982025963213058E-2</v>
      </c>
      <c r="O26" s="5" t="str">
        <f t="shared" ref="O26:O33" si="8">IF(I26&gt;N26,"Yes","No")</f>
        <v>No</v>
      </c>
      <c r="P26" s="9">
        <f t="shared" ref="P26:P33" si="9">IF(I26&gt;N26,J26,I26)</f>
        <v>1.645885424485094E-2</v>
      </c>
    </row>
    <row r="27" spans="1:16" x14ac:dyDescent="0.35">
      <c r="A27" s="45" t="s">
        <v>32</v>
      </c>
      <c r="B27" s="45">
        <v>2019</v>
      </c>
      <c r="C27" s="46">
        <v>263896.19449788949</v>
      </c>
      <c r="D27" s="46">
        <v>268162.07974314253</v>
      </c>
      <c r="E27" s="46">
        <v>-4265.8852452530409</v>
      </c>
      <c r="F27" s="46">
        <v>1738.042236954715</v>
      </c>
      <c r="G27" s="46">
        <v>106398.15699170166</v>
      </c>
      <c r="H27" s="47">
        <v>1.6335266381449356E-2</v>
      </c>
      <c r="I27" s="47">
        <v>1.6335266381449356E-2</v>
      </c>
      <c r="J27" s="47">
        <v>1.6119608697709505E-2</v>
      </c>
      <c r="K27" s="47">
        <v>1.3843450749660927E-2</v>
      </c>
      <c r="L27" s="47">
        <v>1.7498880835081779E-2</v>
      </c>
      <c r="M27" s="47">
        <v>3.6554300854208521E-3</v>
      </c>
      <c r="N27" s="48">
        <v>2.2982025963213058E-2</v>
      </c>
      <c r="O27" s="5" t="str">
        <f t="shared" si="8"/>
        <v>No</v>
      </c>
      <c r="P27" s="9">
        <f t="shared" si="9"/>
        <v>1.6335266381449356E-2</v>
      </c>
    </row>
    <row r="28" spans="1:16" x14ac:dyDescent="0.35">
      <c r="A28" s="45" t="s">
        <v>33</v>
      </c>
      <c r="B28" s="45">
        <v>2018</v>
      </c>
      <c r="C28" s="46">
        <v>763297.16526726459</v>
      </c>
      <c r="D28" s="46">
        <v>749119.85784923378</v>
      </c>
      <c r="E28" s="46">
        <v>14177.307418030803</v>
      </c>
      <c r="F28" s="46">
        <v>7051.9499239883244</v>
      </c>
      <c r="G28" s="46">
        <v>258432.57734201913</v>
      </c>
      <c r="H28" s="47">
        <v>2.72873876680629E-2</v>
      </c>
      <c r="I28" s="47">
        <v>2.72873876680629E-2</v>
      </c>
      <c r="J28" s="47">
        <v>4.5833151460681607E-2</v>
      </c>
      <c r="K28" s="47">
        <v>3.5143102499406262E-2</v>
      </c>
      <c r="L28" s="47">
        <v>5.2573026790725022E-2</v>
      </c>
      <c r="M28" s="47">
        <v>1.742992429131876E-2</v>
      </c>
      <c r="N28" s="48">
        <v>7.8717913227703162E-2</v>
      </c>
      <c r="O28" s="5" t="str">
        <f t="shared" si="8"/>
        <v>No</v>
      </c>
      <c r="P28" s="9">
        <f t="shared" si="9"/>
        <v>2.72873876680629E-2</v>
      </c>
    </row>
    <row r="29" spans="1:16" x14ac:dyDescent="0.35">
      <c r="A29" s="45" t="s">
        <v>33</v>
      </c>
      <c r="B29" s="45">
        <v>2019</v>
      </c>
      <c r="C29" s="46">
        <v>830582.71662440349</v>
      </c>
      <c r="D29" s="46">
        <v>938998.12393139</v>
      </c>
      <c r="E29" s="46">
        <v>-108415.40730698651</v>
      </c>
      <c r="F29" s="46">
        <v>7059.7028689051222</v>
      </c>
      <c r="G29" s="46">
        <v>76001.575561918609</v>
      </c>
      <c r="H29" s="47">
        <v>9.2888901535384233E-2</v>
      </c>
      <c r="I29" s="47">
        <v>9.2888901535384233E-2</v>
      </c>
      <c r="J29" s="47">
        <v>4.5833151460681607E-2</v>
      </c>
      <c r="K29" s="47">
        <v>3.5143102499406262E-2</v>
      </c>
      <c r="L29" s="47">
        <v>5.2573026790725022E-2</v>
      </c>
      <c r="M29" s="47">
        <v>1.742992429131876E-2</v>
      </c>
      <c r="N29" s="48">
        <v>7.8717913227703162E-2</v>
      </c>
      <c r="O29" s="5" t="str">
        <f t="shared" si="8"/>
        <v>Yes</v>
      </c>
      <c r="P29" s="9">
        <f t="shared" si="9"/>
        <v>4.5833151460681607E-2</v>
      </c>
    </row>
    <row r="30" spans="1:16" x14ac:dyDescent="0.35">
      <c r="A30" s="45" t="s">
        <v>34</v>
      </c>
      <c r="B30" s="45">
        <v>2018</v>
      </c>
      <c r="C30" s="46">
        <v>32026.77411542504</v>
      </c>
      <c r="D30" s="46">
        <v>38514.960856787067</v>
      </c>
      <c r="E30" s="46">
        <v>-6488.1867413620275</v>
      </c>
      <c r="F30" s="46">
        <v>6585.8964323502787</v>
      </c>
      <c r="G30" s="46">
        <v>75546.651773564779</v>
      </c>
      <c r="H30" s="47">
        <v>8.7176549558941677E-2</v>
      </c>
      <c r="I30" s="47">
        <v>8.7176549558941677E-2</v>
      </c>
      <c r="J30" s="47">
        <v>0.11181421287491952</v>
      </c>
      <c r="K30" s="47">
        <v>9.0922685104866549E-2</v>
      </c>
      <c r="L30" s="47">
        <v>0.12390808191540566</v>
      </c>
      <c r="M30" s="47">
        <v>3.2985396810539108E-2</v>
      </c>
      <c r="N30" s="48">
        <v>0.17338617713121432</v>
      </c>
      <c r="O30" s="5" t="str">
        <f t="shared" si="8"/>
        <v>No</v>
      </c>
      <c r="P30" s="9">
        <f t="shared" si="9"/>
        <v>8.7176549558941677E-2</v>
      </c>
    </row>
    <row r="31" spans="1:16" x14ac:dyDescent="0.35">
      <c r="A31" s="45" t="s">
        <v>34</v>
      </c>
      <c r="B31" s="45">
        <v>2019</v>
      </c>
      <c r="C31" s="46">
        <v>21307.71024542212</v>
      </c>
      <c r="D31" s="46">
        <v>27043.374663125069</v>
      </c>
      <c r="E31" s="46">
        <v>-5735.6644177029484</v>
      </c>
      <c r="F31" s="46">
        <v>6561.8550937249538</v>
      </c>
      <c r="G31" s="46">
        <v>66819.951061250787</v>
      </c>
      <c r="H31" s="47">
        <v>9.8202033816367246E-2</v>
      </c>
      <c r="I31" s="47">
        <v>9.8202033816367246E-2</v>
      </c>
      <c r="J31" s="47">
        <v>0.11181421287491952</v>
      </c>
      <c r="K31" s="47">
        <v>9.0922685104866549E-2</v>
      </c>
      <c r="L31" s="47">
        <v>0.12390808191540566</v>
      </c>
      <c r="M31" s="47">
        <v>3.2985396810539108E-2</v>
      </c>
      <c r="N31" s="48">
        <v>0.17338617713121432</v>
      </c>
      <c r="O31" s="5" t="str">
        <f t="shared" si="8"/>
        <v>No</v>
      </c>
      <c r="P31" s="9">
        <f t="shared" si="9"/>
        <v>9.8202033816367246E-2</v>
      </c>
    </row>
    <row r="32" spans="1:16" x14ac:dyDescent="0.35">
      <c r="A32" s="45" t="s">
        <v>35</v>
      </c>
      <c r="B32" s="45">
        <v>2018</v>
      </c>
      <c r="C32" s="46">
        <v>21915.940875140299</v>
      </c>
      <c r="D32" s="46">
        <v>43054.942016113397</v>
      </c>
      <c r="E32" s="46">
        <v>-21139.001140973098</v>
      </c>
      <c r="F32" s="46">
        <v>160.45756961870086</v>
      </c>
      <c r="G32" s="46">
        <v>92426.456428645601</v>
      </c>
      <c r="H32" s="47">
        <v>1.7360567073408915E-3</v>
      </c>
      <c r="I32" s="47">
        <v>1.7360567073408915E-3</v>
      </c>
      <c r="J32" s="47">
        <v>1.6976084841163297E-3</v>
      </c>
      <c r="K32" s="47">
        <v>1.6614453377115502E-3</v>
      </c>
      <c r="L32" s="47">
        <v>1.8387563071707511E-3</v>
      </c>
      <c r="M32" s="47">
        <v>1.7731096945920082E-4</v>
      </c>
      <c r="N32" s="48">
        <v>2.1047227613595525E-3</v>
      </c>
      <c r="O32" s="5" t="str">
        <f t="shared" si="8"/>
        <v>No</v>
      </c>
      <c r="P32" s="9">
        <f t="shared" si="9"/>
        <v>1.7360567073408915E-3</v>
      </c>
    </row>
    <row r="33" spans="1:16" x14ac:dyDescent="0.35">
      <c r="A33" s="45" t="s">
        <v>35</v>
      </c>
      <c r="B33" s="45">
        <v>2019</v>
      </c>
      <c r="C33" s="46">
        <v>16054.37219913047</v>
      </c>
      <c r="D33" s="46">
        <v>36032.306921139461</v>
      </c>
      <c r="E33" s="46">
        <v>-19977.934722008991</v>
      </c>
      <c r="F33" s="46">
        <v>151.28438152146265</v>
      </c>
      <c r="G33" s="46">
        <v>89767.34965951246</v>
      </c>
      <c r="H33" s="47">
        <v>1.6852940639919111E-3</v>
      </c>
      <c r="I33" s="47">
        <v>1.6852940639919111E-3</v>
      </c>
      <c r="J33" s="47">
        <v>1.6976084841163297E-3</v>
      </c>
      <c r="K33" s="47">
        <v>1.6614453377115502E-3</v>
      </c>
      <c r="L33" s="47">
        <v>1.8387563071707511E-3</v>
      </c>
      <c r="M33" s="47">
        <v>1.7731096945920082E-4</v>
      </c>
      <c r="N33" s="48">
        <v>2.1047227613595525E-3</v>
      </c>
      <c r="O33" s="5" t="str">
        <f t="shared" si="8"/>
        <v>No</v>
      </c>
      <c r="P33" s="9">
        <f t="shared" si="9"/>
        <v>1.6852940639919111E-3</v>
      </c>
    </row>
    <row r="34" spans="1:16" x14ac:dyDescent="0.35">
      <c r="A34" s="45" t="s">
        <v>36</v>
      </c>
      <c r="B34" s="45">
        <v>2018</v>
      </c>
      <c r="C34" s="46">
        <v>49779.023414077979</v>
      </c>
      <c r="D34" s="46">
        <v>65553.35798859896</v>
      </c>
      <c r="E34" s="46">
        <v>-15774.334574520981</v>
      </c>
      <c r="F34" s="46">
        <v>1222.0709252975271</v>
      </c>
      <c r="G34" s="46">
        <v>85038.73635077654</v>
      </c>
      <c r="H34" s="47">
        <v>1.4370755937113212E-2</v>
      </c>
      <c r="I34" s="47">
        <v>1.4370755937113212E-2</v>
      </c>
      <c r="J34" s="47">
        <v>1.3400587969359182E-2</v>
      </c>
      <c r="K34" s="47">
        <v>1.2172540691505453E-2</v>
      </c>
      <c r="L34" s="47">
        <v>1.4370398055536126E-2</v>
      </c>
      <c r="M34" s="47">
        <v>2.1978573640306729E-3</v>
      </c>
      <c r="N34" s="48">
        <v>1.7667184101582134E-2</v>
      </c>
      <c r="O34" s="5" t="str">
        <f t="shared" ref="O34:O39" si="10">IF(I34&gt;N34,"Yes","No")</f>
        <v>No</v>
      </c>
      <c r="P34" s="9">
        <f t="shared" ref="P34:P39" si="11">IF(I34&gt;N34,J34,I34)</f>
        <v>1.4370755937113212E-2</v>
      </c>
    </row>
    <row r="35" spans="1:16" x14ac:dyDescent="0.35">
      <c r="A35" s="45" t="s">
        <v>36</v>
      </c>
      <c r="B35" s="45">
        <v>2019</v>
      </c>
      <c r="C35" s="46">
        <v>45390.018810641246</v>
      </c>
      <c r="D35" s="46">
        <v>59757.98508788053</v>
      </c>
      <c r="E35" s="46">
        <v>-14367.966277239284</v>
      </c>
      <c r="F35" s="46">
        <v>1219.7756298723493</v>
      </c>
      <c r="G35" s="46">
        <v>92925.809352633063</v>
      </c>
      <c r="H35" s="47">
        <v>1.3126338509935043E-2</v>
      </c>
      <c r="I35" s="47">
        <v>1.3126338509935043E-2</v>
      </c>
      <c r="J35" s="47">
        <v>1.3400587969359182E-2</v>
      </c>
      <c r="K35" s="47">
        <v>1.2172540691505453E-2</v>
      </c>
      <c r="L35" s="47">
        <v>1.4370398055536126E-2</v>
      </c>
      <c r="M35" s="47">
        <v>2.1978573640306729E-3</v>
      </c>
      <c r="N35" s="48">
        <v>1.7667184101582134E-2</v>
      </c>
      <c r="O35" s="5" t="str">
        <f t="shared" si="10"/>
        <v>No</v>
      </c>
      <c r="P35" s="9">
        <f t="shared" si="11"/>
        <v>1.3126338509935043E-2</v>
      </c>
    </row>
    <row r="36" spans="1:16" x14ac:dyDescent="0.35">
      <c r="A36" s="45" t="s">
        <v>37</v>
      </c>
      <c r="B36" s="45">
        <v>2018</v>
      </c>
      <c r="C36" s="46">
        <v>21133.078048940821</v>
      </c>
      <c r="D36" s="46">
        <v>26863.077065842699</v>
      </c>
      <c r="E36" s="46">
        <v>-5729.9990169018783</v>
      </c>
      <c r="F36" s="46">
        <v>333.17642720000049</v>
      </c>
      <c r="G36" s="46">
        <v>37889.893250298126</v>
      </c>
      <c r="H36" s="47">
        <v>8.7932796484555681E-3</v>
      </c>
      <c r="I36" s="47">
        <v>8.7932796484555681E-3</v>
      </c>
      <c r="J36" s="47">
        <v>6.4132313007737099E-3</v>
      </c>
      <c r="K36" s="47">
        <v>5.064169356392291E-3</v>
      </c>
      <c r="L36" s="47">
        <v>7.3363956572901033E-3</v>
      </c>
      <c r="M36" s="47">
        <v>2.2722263008978123E-3</v>
      </c>
      <c r="N36" s="48">
        <v>1.0744735108636822E-2</v>
      </c>
      <c r="O36" s="5" t="str">
        <f t="shared" si="10"/>
        <v>No</v>
      </c>
      <c r="P36" s="9">
        <f t="shared" si="11"/>
        <v>8.7932796484555681E-3</v>
      </c>
    </row>
    <row r="37" spans="1:16" x14ac:dyDescent="0.35">
      <c r="A37" s="45" t="s">
        <v>37</v>
      </c>
      <c r="B37" s="45">
        <v>2019</v>
      </c>
      <c r="C37" s="46">
        <v>40467.233314435711</v>
      </c>
      <c r="D37" s="46">
        <v>48166.75834975137</v>
      </c>
      <c r="E37" s="46">
        <v>-7699.5250353156589</v>
      </c>
      <c r="F37" s="46">
        <v>215.68026032870694</v>
      </c>
      <c r="G37" s="46">
        <v>51394.306901200398</v>
      </c>
      <c r="H37" s="47">
        <v>4.1965788300896293E-3</v>
      </c>
      <c r="I37" s="47">
        <v>4.1965788300896293E-3</v>
      </c>
      <c r="J37" s="47">
        <v>6.4132313007737099E-3</v>
      </c>
      <c r="K37" s="47">
        <v>5.064169356392291E-3</v>
      </c>
      <c r="L37" s="47">
        <v>7.3363956572901033E-3</v>
      </c>
      <c r="M37" s="47">
        <v>2.2722263008978123E-3</v>
      </c>
      <c r="N37" s="48">
        <v>1.0744735108636822E-2</v>
      </c>
      <c r="O37" s="5" t="str">
        <f t="shared" si="10"/>
        <v>No</v>
      </c>
      <c r="P37" s="9">
        <f t="shared" si="11"/>
        <v>4.1965788300896293E-3</v>
      </c>
    </row>
    <row r="38" spans="1:16" x14ac:dyDescent="0.35">
      <c r="A38" s="45" t="s">
        <v>38</v>
      </c>
      <c r="B38" s="45">
        <v>2018</v>
      </c>
      <c r="C38" s="46">
        <v>17504.00692</v>
      </c>
      <c r="D38" s="46">
        <v>19327.615017300006</v>
      </c>
      <c r="E38" s="46">
        <v>-1823.6080973000062</v>
      </c>
      <c r="F38" s="46">
        <v>42.254998729624617</v>
      </c>
      <c r="G38" s="46">
        <v>47374.784741429612</v>
      </c>
      <c r="H38" s="47">
        <v>8.919301472344696E-4</v>
      </c>
      <c r="I38" s="47">
        <v>8.919301472344696E-4</v>
      </c>
      <c r="J38" s="47">
        <v>9.5475922139080652E-4</v>
      </c>
      <c r="K38" s="47">
        <v>2.3847023356321674E-4</v>
      </c>
      <c r="L38" s="47">
        <v>1.299068065090577E-3</v>
      </c>
      <c r="M38" s="47">
        <v>1.0605978315273604E-3</v>
      </c>
      <c r="N38" s="48">
        <v>2.8899648123816178E-3</v>
      </c>
      <c r="O38" s="5" t="str">
        <f t="shared" si="10"/>
        <v>No</v>
      </c>
      <c r="P38" s="9">
        <f t="shared" si="11"/>
        <v>8.919301472344696E-4</v>
      </c>
    </row>
    <row r="39" spans="1:16" x14ac:dyDescent="0.35">
      <c r="A39" s="45" t="s">
        <v>38</v>
      </c>
      <c r="B39" s="45">
        <v>2019</v>
      </c>
      <c r="C39" s="46">
        <v>17595.686509999996</v>
      </c>
      <c r="D39" s="46">
        <v>18553.260750059671</v>
      </c>
      <c r="E39" s="46">
        <v>-957.5742400596755</v>
      </c>
      <c r="F39" s="46">
        <v>36.183487692029814</v>
      </c>
      <c r="G39" s="46">
        <v>40847.235057632352</v>
      </c>
      <c r="H39" s="47">
        <v>8.8582464984417316E-4</v>
      </c>
      <c r="I39" s="47">
        <v>8.8582464984417316E-4</v>
      </c>
      <c r="J39" s="47">
        <v>9.5475922139080652E-4</v>
      </c>
      <c r="K39" s="47">
        <v>2.3847023356321674E-4</v>
      </c>
      <c r="L39" s="47">
        <v>1.299068065090577E-3</v>
      </c>
      <c r="M39" s="47">
        <v>1.0605978315273604E-3</v>
      </c>
      <c r="N39" s="48">
        <v>2.8899648123816178E-3</v>
      </c>
      <c r="O39" s="5" t="str">
        <f t="shared" si="10"/>
        <v>No</v>
      </c>
      <c r="P39" s="9">
        <f t="shared" si="11"/>
        <v>8.8582464984417316E-4</v>
      </c>
    </row>
    <row r="40" spans="1:16" x14ac:dyDescent="0.35">
      <c r="A40" s="45" t="s">
        <v>39</v>
      </c>
      <c r="B40" s="45">
        <v>2018</v>
      </c>
      <c r="C40" s="46">
        <v>246903.70283231974</v>
      </c>
      <c r="D40" s="46">
        <v>249625.62367860347</v>
      </c>
      <c r="E40" s="46">
        <v>-2721.9208462837269</v>
      </c>
      <c r="F40" s="46">
        <v>14390.932735161914</v>
      </c>
      <c r="G40" s="46">
        <v>166983.3283688782</v>
      </c>
      <c r="H40" s="47">
        <v>8.6181853456479843E-2</v>
      </c>
      <c r="I40" s="47">
        <v>8.6181853456479843E-2</v>
      </c>
      <c r="J40" s="47">
        <v>8.8571679895399699E-2</v>
      </c>
      <c r="K40" s="47">
        <v>7.1432258709556495E-2</v>
      </c>
      <c r="L40" s="47">
        <v>0.10204252465655345</v>
      </c>
      <c r="M40" s="47">
        <v>3.0610265946996951E-2</v>
      </c>
      <c r="N40" s="48">
        <v>0.14795792357704887</v>
      </c>
      <c r="O40" s="5" t="str">
        <f t="shared" ref="O40:O45" si="12">IF(I40&gt;N40,"Yes","No")</f>
        <v>No</v>
      </c>
      <c r="P40" s="9">
        <f t="shared" ref="P40:P45" si="13">IF(I40&gt;N40,J40,I40)</f>
        <v>8.6181853456479843E-2</v>
      </c>
    </row>
    <row r="41" spans="1:16" x14ac:dyDescent="0.35">
      <c r="A41" s="45" t="s">
        <v>39</v>
      </c>
      <c r="B41" s="45">
        <v>2019</v>
      </c>
      <c r="C41" s="46">
        <v>264429.38831291971</v>
      </c>
      <c r="D41" s="46">
        <v>262625.53411588504</v>
      </c>
      <c r="E41" s="46">
        <v>1803.8541970346705</v>
      </c>
      <c r="F41" s="46">
        <v>14381.490506617287</v>
      </c>
      <c r="G41" s="46">
        <v>177001.05044365197</v>
      </c>
      <c r="H41" s="47">
        <v>8.1250876594066393E-2</v>
      </c>
      <c r="I41" s="47">
        <v>8.1250876594066393E-2</v>
      </c>
      <c r="J41" s="47">
        <v>8.8571679895399699E-2</v>
      </c>
      <c r="K41" s="47">
        <v>7.1432258709556495E-2</v>
      </c>
      <c r="L41" s="47">
        <v>0.10204252465655345</v>
      </c>
      <c r="M41" s="47">
        <v>3.0610265946996951E-2</v>
      </c>
      <c r="N41" s="48">
        <v>0.14795792357704887</v>
      </c>
      <c r="O41" s="5" t="str">
        <f t="shared" si="12"/>
        <v>No</v>
      </c>
      <c r="P41" s="9">
        <f t="shared" si="13"/>
        <v>8.1250876594066393E-2</v>
      </c>
    </row>
    <row r="42" spans="1:16" x14ac:dyDescent="0.35">
      <c r="A42" s="45" t="s">
        <v>40</v>
      </c>
      <c r="B42" s="45">
        <v>2018</v>
      </c>
      <c r="C42" s="46">
        <v>19860.474689501862</v>
      </c>
      <c r="D42" s="46">
        <v>23906.59580107731</v>
      </c>
      <c r="E42" s="46">
        <v>-4046.1211115754486</v>
      </c>
      <c r="F42" s="46">
        <v>99.495981799501692</v>
      </c>
      <c r="G42" s="46">
        <v>17722.944870224055</v>
      </c>
      <c r="H42" s="47">
        <v>5.6139644132540741E-3</v>
      </c>
      <c r="I42" s="47">
        <v>5.6139644132540741E-3</v>
      </c>
      <c r="J42" s="47">
        <v>1.7926394454243606E-2</v>
      </c>
      <c r="K42" s="47">
        <v>6.9273667714334561E-3</v>
      </c>
      <c r="L42" s="47">
        <v>2.7061416415852475E-2</v>
      </c>
      <c r="M42" s="47">
        <v>2.0134049644419019E-2</v>
      </c>
      <c r="N42" s="48">
        <v>5.7262490882481004E-2</v>
      </c>
      <c r="O42" s="5" t="str">
        <f t="shared" si="12"/>
        <v>No</v>
      </c>
      <c r="P42" s="9">
        <f t="shared" si="13"/>
        <v>5.6139644132540741E-3</v>
      </c>
    </row>
    <row r="43" spans="1:16" x14ac:dyDescent="0.35">
      <c r="A43" s="45" t="s">
        <v>40</v>
      </c>
      <c r="B43" s="45">
        <v>2019</v>
      </c>
      <c r="C43" s="46">
        <v>19437.188434210981</v>
      </c>
      <c r="D43" s="46">
        <v>23465.612974731241</v>
      </c>
      <c r="E43" s="46">
        <v>-4028.4245405202601</v>
      </c>
      <c r="F43" s="46">
        <v>94.654831198714021</v>
      </c>
      <c r="G43" s="46">
        <v>14836.020290678454</v>
      </c>
      <c r="H43" s="47">
        <v>6.3800688691553033E-3</v>
      </c>
      <c r="I43" s="47">
        <v>6.3800688691553033E-3</v>
      </c>
      <c r="J43" s="47">
        <v>1.7926394454243606E-2</v>
      </c>
      <c r="K43" s="47">
        <v>6.9273667714334561E-3</v>
      </c>
      <c r="L43" s="47">
        <v>2.7061416415852475E-2</v>
      </c>
      <c r="M43" s="47">
        <v>2.0134049644419019E-2</v>
      </c>
      <c r="N43" s="48">
        <v>5.7262490882481004E-2</v>
      </c>
      <c r="O43" s="5" t="str">
        <f t="shared" si="12"/>
        <v>No</v>
      </c>
      <c r="P43" s="9">
        <f t="shared" si="13"/>
        <v>6.3800688691553033E-3</v>
      </c>
    </row>
    <row r="44" spans="1:16" x14ac:dyDescent="0.35">
      <c r="A44" s="45" t="s">
        <v>41</v>
      </c>
      <c r="B44" s="45">
        <v>2018</v>
      </c>
      <c r="C44" s="46">
        <v>155.10852898970589</v>
      </c>
      <c r="D44" s="46">
        <v>194.23912308891417</v>
      </c>
      <c r="E44" s="46">
        <v>-39.130594099208281</v>
      </c>
      <c r="F44" s="46">
        <v>9.5755518710062972</v>
      </c>
      <c r="G44" s="46">
        <v>1933.6135986424013</v>
      </c>
      <c r="H44" s="47">
        <v>4.9521537693618493E-3</v>
      </c>
      <c r="I44" s="47">
        <v>4.9521537693618493E-3</v>
      </c>
      <c r="J44" s="47">
        <v>5.5064153389948172E-3</v>
      </c>
      <c r="K44" s="47">
        <v>3.8912847984411596E-3</v>
      </c>
      <c r="L44" s="47">
        <v>5.875468370359232E-3</v>
      </c>
      <c r="M44" s="47">
        <v>1.9841835719180724E-3</v>
      </c>
      <c r="N44" s="48">
        <v>8.8517437282363415E-3</v>
      </c>
      <c r="O44" s="5" t="str">
        <f t="shared" si="12"/>
        <v>No</v>
      </c>
      <c r="P44" s="9">
        <f t="shared" si="13"/>
        <v>4.9521537693618493E-3</v>
      </c>
    </row>
    <row r="45" spans="1:16" x14ac:dyDescent="0.35">
      <c r="A45" s="45" t="s">
        <v>41</v>
      </c>
      <c r="B45" s="45">
        <v>2019</v>
      </c>
      <c r="C45" s="46">
        <v>211.27880530183518</v>
      </c>
      <c r="D45" s="46">
        <v>260.78676553468728</v>
      </c>
      <c r="E45" s="46">
        <v>-49.507960232852099</v>
      </c>
      <c r="F45" s="46">
        <v>9.9164908916754513</v>
      </c>
      <c r="G45" s="46">
        <v>1953.2458677935012</v>
      </c>
      <c r="H45" s="47">
        <v>5.0769291542788154E-3</v>
      </c>
      <c r="I45" s="47">
        <v>5.0769291542788154E-3</v>
      </c>
      <c r="J45" s="47">
        <v>5.5064153389948172E-3</v>
      </c>
      <c r="K45" s="47">
        <v>3.8912847984411596E-3</v>
      </c>
      <c r="L45" s="47">
        <v>5.875468370359232E-3</v>
      </c>
      <c r="M45" s="47">
        <v>1.9841835719180724E-3</v>
      </c>
      <c r="N45" s="48">
        <v>8.8517437282363415E-3</v>
      </c>
      <c r="O45" s="5" t="str">
        <f t="shared" si="12"/>
        <v>No</v>
      </c>
      <c r="P45" s="9">
        <f t="shared" si="13"/>
        <v>5.0769291542788154E-3</v>
      </c>
    </row>
    <row r="46" spans="1:16" x14ac:dyDescent="0.35">
      <c r="A46" s="45" t="s">
        <v>42</v>
      </c>
      <c r="B46" s="45">
        <v>2018</v>
      </c>
      <c r="C46" s="46">
        <v>65437.69179481289</v>
      </c>
      <c r="D46" s="46">
        <v>69227.491388044247</v>
      </c>
      <c r="E46" s="46">
        <v>-3789.799593231357</v>
      </c>
      <c r="F46" s="46">
        <v>74.718739800000378</v>
      </c>
      <c r="G46" s="46">
        <v>22930.919146568642</v>
      </c>
      <c r="H46" s="47">
        <v>3.2584275982317618E-3</v>
      </c>
      <c r="I46" s="47">
        <v>3.2584275982317618E-3</v>
      </c>
      <c r="J46" s="47">
        <v>3.0107265641410438E-3</v>
      </c>
      <c r="K46" s="47">
        <v>2.5395555070396028E-3</v>
      </c>
      <c r="L46" s="47">
        <v>3.4641330022499679E-3</v>
      </c>
      <c r="M46" s="47">
        <v>9.2457749521036511E-4</v>
      </c>
      <c r="N46" s="48">
        <v>4.8509992450655156E-3</v>
      </c>
      <c r="O46" s="5" t="str">
        <f t="shared" ref="O46:O51" si="14">IF(I46&gt;N46,"Yes","No")</f>
        <v>No</v>
      </c>
      <c r="P46" s="9">
        <f t="shared" ref="P46:P51" si="15">IF(I46&gt;N46,J46,I46)</f>
        <v>3.2584275982317618E-3</v>
      </c>
    </row>
    <row r="47" spans="1:16" x14ac:dyDescent="0.35">
      <c r="A47" s="45" t="s">
        <v>42</v>
      </c>
      <c r="B47" s="45">
        <v>2019</v>
      </c>
      <c r="C47" s="46">
        <v>68947.259616324955</v>
      </c>
      <c r="D47" s="46">
        <v>72565.626959868634</v>
      </c>
      <c r="E47" s="46">
        <v>-3618.3673435436795</v>
      </c>
      <c r="F47" s="46">
        <v>79.255386336841795</v>
      </c>
      <c r="G47" s="46">
        <v>20184.888042793158</v>
      </c>
      <c r="H47" s="47">
        <v>3.9264714358987615E-3</v>
      </c>
      <c r="I47" s="47">
        <v>3.9264714358987615E-3</v>
      </c>
      <c r="J47" s="47">
        <v>3.0107265641410438E-3</v>
      </c>
      <c r="K47" s="47">
        <v>2.5395555070396028E-3</v>
      </c>
      <c r="L47" s="47">
        <v>3.4641330022499679E-3</v>
      </c>
      <c r="M47" s="47">
        <v>9.2457749521036511E-4</v>
      </c>
      <c r="N47" s="48">
        <v>4.8509992450655156E-3</v>
      </c>
      <c r="O47" s="5" t="str">
        <f t="shared" si="14"/>
        <v>No</v>
      </c>
      <c r="P47" s="9">
        <f t="shared" si="15"/>
        <v>3.9264714358987615E-3</v>
      </c>
    </row>
    <row r="48" spans="1:16" x14ac:dyDescent="0.35">
      <c r="A48" s="45" t="s">
        <v>43</v>
      </c>
      <c r="B48" s="45">
        <v>2018</v>
      </c>
      <c r="C48" s="46">
        <v>12355.23547</v>
      </c>
      <c r="D48" s="46">
        <v>6624.5221300000003</v>
      </c>
      <c r="E48" s="46">
        <v>5730.7133399999993</v>
      </c>
      <c r="F48" s="46">
        <v>0</v>
      </c>
      <c r="G48" s="46">
        <v>5730.7133399999993</v>
      </c>
      <c r="H48" s="47">
        <v>0</v>
      </c>
      <c r="I48" s="47">
        <v>0</v>
      </c>
      <c r="J48" s="47">
        <v>0</v>
      </c>
      <c r="K48" s="47">
        <v>0</v>
      </c>
      <c r="L48" s="47">
        <v>0</v>
      </c>
      <c r="M48" s="47">
        <v>0</v>
      </c>
      <c r="N48" s="48">
        <v>0</v>
      </c>
      <c r="O48" s="5" t="str">
        <f t="shared" si="14"/>
        <v>No</v>
      </c>
      <c r="P48" s="9">
        <f t="shared" si="15"/>
        <v>0</v>
      </c>
    </row>
    <row r="49" spans="1:16" x14ac:dyDescent="0.35">
      <c r="A49" s="45" t="s">
        <v>43</v>
      </c>
      <c r="B49" s="45">
        <v>2019</v>
      </c>
      <c r="C49" s="46">
        <v>10487.343120000001</v>
      </c>
      <c r="D49" s="46">
        <v>5618.0448800000004</v>
      </c>
      <c r="E49" s="46">
        <v>4869.298240000001</v>
      </c>
      <c r="F49" s="46">
        <v>0</v>
      </c>
      <c r="G49" s="46">
        <v>4869.298240000001</v>
      </c>
      <c r="H49" s="47">
        <v>0</v>
      </c>
      <c r="I49" s="47">
        <v>0</v>
      </c>
      <c r="J49" s="47">
        <v>0</v>
      </c>
      <c r="K49" s="47">
        <v>0</v>
      </c>
      <c r="L49" s="47">
        <v>0</v>
      </c>
      <c r="M49" s="47">
        <v>0</v>
      </c>
      <c r="N49" s="48">
        <v>0</v>
      </c>
      <c r="O49" s="5" t="str">
        <f t="shared" si="14"/>
        <v>No</v>
      </c>
      <c r="P49" s="9">
        <f t="shared" si="15"/>
        <v>0</v>
      </c>
    </row>
    <row r="50" spans="1:16" x14ac:dyDescent="0.35">
      <c r="A50" s="45" t="s">
        <v>44</v>
      </c>
      <c r="B50" s="45">
        <v>2018</v>
      </c>
      <c r="C50" s="46">
        <v>8966.6912818020919</v>
      </c>
      <c r="D50" s="46">
        <v>8245.054529494917</v>
      </c>
      <c r="E50" s="46">
        <v>721.6367523071749</v>
      </c>
      <c r="F50" s="46">
        <v>174.22365216267895</v>
      </c>
      <c r="G50" s="46">
        <v>8933.6908612853349</v>
      </c>
      <c r="H50" s="47">
        <v>1.9501867130604127E-2</v>
      </c>
      <c r="I50" s="47">
        <v>1.9501867130604127E-2</v>
      </c>
      <c r="J50" s="47">
        <v>4.8646800463302442E-2</v>
      </c>
      <c r="K50" s="47">
        <v>3.2932624929779358E-2</v>
      </c>
      <c r="L50" s="47">
        <v>6.125215710685214E-2</v>
      </c>
      <c r="M50" s="47">
        <v>2.8319532177072781E-2</v>
      </c>
      <c r="N50" s="48">
        <v>0.10373145537246131</v>
      </c>
      <c r="O50" s="5" t="str">
        <f t="shared" si="14"/>
        <v>No</v>
      </c>
      <c r="P50" s="9">
        <f t="shared" si="15"/>
        <v>1.9501867130604127E-2</v>
      </c>
    </row>
    <row r="51" spans="1:16" x14ac:dyDescent="0.35">
      <c r="A51" s="45" t="s">
        <v>44</v>
      </c>
      <c r="B51" s="45">
        <v>2019</v>
      </c>
      <c r="C51" s="46">
        <v>4672.904943062832</v>
      </c>
      <c r="D51" s="46">
        <v>4042.8283611030238</v>
      </c>
      <c r="E51" s="46">
        <v>630.07658195980821</v>
      </c>
      <c r="F51" s="46">
        <v>176.2782589855743</v>
      </c>
      <c r="G51" s="46">
        <v>4975.5328877250831</v>
      </c>
      <c r="H51" s="47">
        <v>3.5429020963857479E-2</v>
      </c>
      <c r="I51" s="47">
        <v>3.5429020963857479E-2</v>
      </c>
      <c r="J51" s="47">
        <v>4.8646800463302442E-2</v>
      </c>
      <c r="K51" s="47">
        <v>3.2932624929779358E-2</v>
      </c>
      <c r="L51" s="47">
        <v>6.125215710685214E-2</v>
      </c>
      <c r="M51" s="47">
        <v>2.8319532177072781E-2</v>
      </c>
      <c r="N51" s="48">
        <v>0.10373145537246131</v>
      </c>
      <c r="O51" s="5" t="str">
        <f t="shared" si="14"/>
        <v>No</v>
      </c>
      <c r="P51" s="9">
        <f t="shared" si="15"/>
        <v>3.5429020963857479E-2</v>
      </c>
    </row>
    <row r="52" spans="1:16" x14ac:dyDescent="0.35">
      <c r="A52" s="45" t="s">
        <v>45</v>
      </c>
      <c r="B52" s="45">
        <v>2018</v>
      </c>
      <c r="C52" s="46">
        <v>0</v>
      </c>
      <c r="D52" s="46">
        <v>1.2499999999999998</v>
      </c>
      <c r="E52" s="46">
        <v>-1.2499999999999998</v>
      </c>
      <c r="F52" s="46">
        <v>21.309054690795978</v>
      </c>
      <c r="G52" s="46">
        <v>81.729054690795991</v>
      </c>
      <c r="H52" s="47">
        <v>0.26072802103748938</v>
      </c>
      <c r="I52" s="47">
        <v>0.26072802103748938</v>
      </c>
      <c r="J52" s="11">
        <v>0.28679889452208018</v>
      </c>
      <c r="K52" s="11">
        <v>0.25305338085780227</v>
      </c>
      <c r="L52" s="11">
        <v>0.32379075725676415</v>
      </c>
      <c r="M52" s="11">
        <v>7.0737376398961882E-2</v>
      </c>
      <c r="N52" s="11">
        <v>0.42989682185520695</v>
      </c>
      <c r="O52" s="5" t="str">
        <f t="shared" ref="O52:O57" si="16">IF(I52&gt;N52,"Yes","No")</f>
        <v>No</v>
      </c>
      <c r="P52" s="9">
        <f t="shared" ref="P52:P57" si="17">IF(I52&gt;N52,J52,I52)</f>
        <v>0.26072802103748938</v>
      </c>
    </row>
    <row r="53" spans="1:16" x14ac:dyDescent="0.35">
      <c r="A53" s="45" t="s">
        <v>45</v>
      </c>
      <c r="B53" s="45">
        <v>2019</v>
      </c>
      <c r="C53" s="46">
        <v>0</v>
      </c>
      <c r="D53" s="46">
        <v>1.25486609571083</v>
      </c>
      <c r="E53" s="46">
        <v>-1.25486609571083</v>
      </c>
      <c r="F53" s="46">
        <v>23.158247773429611</v>
      </c>
      <c r="G53" s="46">
        <v>78.243381677718617</v>
      </c>
      <c r="H53" s="47">
        <v>0.29597708172708481</v>
      </c>
      <c r="I53" s="47">
        <v>0.29597708172708481</v>
      </c>
      <c r="J53" s="11">
        <v>0.28679889452208018</v>
      </c>
      <c r="K53" s="11">
        <v>0.25305338085780227</v>
      </c>
      <c r="L53" s="11">
        <v>0.32379075725676415</v>
      </c>
      <c r="M53" s="11">
        <v>7.0737376398961882E-2</v>
      </c>
      <c r="N53" s="11">
        <v>0.42989682185520695</v>
      </c>
      <c r="O53" s="5" t="str">
        <f t="shared" si="16"/>
        <v>No</v>
      </c>
      <c r="P53" s="9">
        <f t="shared" si="17"/>
        <v>0.29597708172708481</v>
      </c>
    </row>
    <row r="54" spans="1:16" x14ac:dyDescent="0.35">
      <c r="A54" s="45" t="s">
        <v>46</v>
      </c>
      <c r="B54" s="45">
        <v>2018</v>
      </c>
      <c r="C54" s="46">
        <v>17364.919849737293</v>
      </c>
      <c r="D54" s="46">
        <v>31352.905068064898</v>
      </c>
      <c r="E54" s="46">
        <v>-13987.985218327605</v>
      </c>
      <c r="F54" s="46">
        <v>2333.2999003886171</v>
      </c>
      <c r="G54" s="46">
        <v>57303.574682060986</v>
      </c>
      <c r="H54" s="47">
        <v>4.0718225928042528E-2</v>
      </c>
      <c r="I54" s="47">
        <v>4.0718225928042528E-2</v>
      </c>
      <c r="J54" s="47">
        <v>4.4008754553215054E-2</v>
      </c>
      <c r="K54" s="47">
        <v>3.9991323127500915E-2</v>
      </c>
      <c r="L54" s="47">
        <v>5.1549027182623719E-2</v>
      </c>
      <c r="M54" s="47">
        <v>1.1557704055122804E-2</v>
      </c>
      <c r="N54" s="48">
        <v>6.8885583265307929E-2</v>
      </c>
      <c r="O54" s="5" t="str">
        <f t="shared" si="16"/>
        <v>No</v>
      </c>
      <c r="P54" s="9">
        <f t="shared" si="17"/>
        <v>4.0718225928042528E-2</v>
      </c>
    </row>
    <row r="55" spans="1:16" x14ac:dyDescent="0.35">
      <c r="A55" s="45" t="s">
        <v>46</v>
      </c>
      <c r="B55" s="45">
        <v>2019</v>
      </c>
      <c r="C55" s="46">
        <v>21296.714238544242</v>
      </c>
      <c r="D55" s="46">
        <v>37969.704502265813</v>
      </c>
      <c r="E55" s="46">
        <v>-16672.990263721571</v>
      </c>
      <c r="F55" s="46">
        <v>2666.682065859146</v>
      </c>
      <c r="G55" s="46">
        <v>55492.471802137574</v>
      </c>
      <c r="H55" s="47">
        <v>4.8054843823994615E-2</v>
      </c>
      <c r="I55" s="47">
        <v>4.8054843823994615E-2</v>
      </c>
      <c r="J55" s="47">
        <v>4.4008754553215054E-2</v>
      </c>
      <c r="K55" s="47">
        <v>3.9991323127500915E-2</v>
      </c>
      <c r="L55" s="47">
        <v>5.1549027182623719E-2</v>
      </c>
      <c r="M55" s="47">
        <v>1.1557704055122804E-2</v>
      </c>
      <c r="N55" s="48">
        <v>6.8885583265307929E-2</v>
      </c>
      <c r="O55" s="5" t="str">
        <f t="shared" si="16"/>
        <v>No</v>
      </c>
      <c r="P55" s="9">
        <f t="shared" si="17"/>
        <v>4.8054843823994615E-2</v>
      </c>
    </row>
    <row r="56" spans="1:16" x14ac:dyDescent="0.35">
      <c r="A56" s="45" t="s">
        <v>47</v>
      </c>
      <c r="B56" s="45">
        <v>2018</v>
      </c>
      <c r="C56" s="46">
        <v>374188.29233460926</v>
      </c>
      <c r="D56" s="46">
        <v>399286.30571934994</v>
      </c>
      <c r="E56" s="46">
        <v>-25098.013384740683</v>
      </c>
      <c r="F56" s="46">
        <v>648.17928065115575</v>
      </c>
      <c r="G56" s="46">
        <v>322300.16589591053</v>
      </c>
      <c r="H56" s="47">
        <v>2.0111043965782213E-3</v>
      </c>
      <c r="I56" s="47">
        <v>2.0111043965782213E-3</v>
      </c>
      <c r="J56" s="47">
        <v>2.1857902077789685E-3</v>
      </c>
      <c r="K56" s="47">
        <v>2.010006814870333E-3</v>
      </c>
      <c r="L56" s="47">
        <v>2.4174253512674266E-3</v>
      </c>
      <c r="M56" s="47">
        <v>4.0741853639709351E-4</v>
      </c>
      <c r="N56" s="48">
        <v>3.028553155863067E-3</v>
      </c>
      <c r="O56" s="5" t="str">
        <f t="shared" si="16"/>
        <v>No</v>
      </c>
      <c r="P56" s="9">
        <f t="shared" si="17"/>
        <v>2.0111043965782213E-3</v>
      </c>
    </row>
    <row r="57" spans="1:16" x14ac:dyDescent="0.35">
      <c r="A57" s="45" t="s">
        <v>47</v>
      </c>
      <c r="B57" s="45">
        <v>2019</v>
      </c>
      <c r="C57" s="46">
        <v>376555.72366540489</v>
      </c>
      <c r="D57" s="46">
        <v>400135.65769150294</v>
      </c>
      <c r="E57" s="46">
        <v>-23579.934026098053</v>
      </c>
      <c r="F57" s="46">
        <v>219.99200112945528</v>
      </c>
      <c r="G57" s="46">
        <v>314867.05797503138</v>
      </c>
      <c r="H57" s="47">
        <v>6.9868217572287413E-4</v>
      </c>
      <c r="I57" s="47">
        <v>6.9868217572287413E-4</v>
      </c>
      <c r="J57" s="47">
        <v>2.1857902077789685E-3</v>
      </c>
      <c r="K57" s="47">
        <v>2.010006814870333E-3</v>
      </c>
      <c r="L57" s="47">
        <v>2.4174253512674266E-3</v>
      </c>
      <c r="M57" s="47">
        <v>4.0741853639709351E-4</v>
      </c>
      <c r="N57" s="48">
        <v>3.028553155863067E-3</v>
      </c>
      <c r="O57" s="5" t="str">
        <f t="shared" si="16"/>
        <v>No</v>
      </c>
      <c r="P57" s="9">
        <f t="shared" si="17"/>
        <v>6.9868217572287413E-4</v>
      </c>
    </row>
    <row r="58" spans="1:16" x14ac:dyDescent="0.35">
      <c r="A58" s="45" t="s">
        <v>48</v>
      </c>
      <c r="B58" s="45">
        <v>2018</v>
      </c>
      <c r="C58" s="46">
        <v>131119.66109716112</v>
      </c>
      <c r="D58" s="46">
        <v>147911.24673072519</v>
      </c>
      <c r="E58" s="46">
        <v>-16791.585633564071</v>
      </c>
      <c r="F58" s="46">
        <v>2620.4410886986407</v>
      </c>
      <c r="G58" s="46">
        <v>44924.355455134573</v>
      </c>
      <c r="H58" s="47">
        <v>5.8330076461879224E-2</v>
      </c>
      <c r="I58" s="47">
        <v>5.8330076461879224E-2</v>
      </c>
      <c r="J58" s="47">
        <v>8.6837250368671445E-2</v>
      </c>
      <c r="K58" s="47">
        <v>6.5764839628167801E-2</v>
      </c>
      <c r="L58" s="47">
        <v>8.3800499843232318E-2</v>
      </c>
      <c r="M58" s="47">
        <v>1.8035660215064517E-2</v>
      </c>
      <c r="N58" s="48">
        <v>0.11085399016582909</v>
      </c>
      <c r="O58" s="5" t="str">
        <f t="shared" ref="O58:O65" si="18">IF(I58&gt;N58,"Yes","No")</f>
        <v>No</v>
      </c>
      <c r="P58" s="9">
        <f t="shared" ref="P58:P65" si="19">IF(I58&gt;N58,J58,I58)</f>
        <v>5.8330076461879224E-2</v>
      </c>
    </row>
    <row r="59" spans="1:16" x14ac:dyDescent="0.35">
      <c r="A59" s="45" t="s">
        <v>48</v>
      </c>
      <c r="B59" s="45">
        <v>2019</v>
      </c>
      <c r="C59" s="46">
        <v>213432.48163052968</v>
      </c>
      <c r="D59" s="46">
        <v>264849.47891868843</v>
      </c>
      <c r="E59" s="46">
        <v>-51416.997288158746</v>
      </c>
      <c r="F59" s="46">
        <v>2481.183250268391</v>
      </c>
      <c r="G59" s="46">
        <v>-7730.3140378903472</v>
      </c>
      <c r="H59" s="47">
        <v>-0.32096797595890708</v>
      </c>
      <c r="I59" s="47">
        <v>0.32096797595890708</v>
      </c>
      <c r="J59" s="47">
        <v>8.6837250368671445E-2</v>
      </c>
      <c r="K59" s="47">
        <v>6.5764839628167801E-2</v>
      </c>
      <c r="L59" s="47">
        <v>8.3800499843232318E-2</v>
      </c>
      <c r="M59" s="47">
        <v>1.8035660215064517E-2</v>
      </c>
      <c r="N59" s="48">
        <v>0.11085399016582909</v>
      </c>
      <c r="O59" s="5" t="str">
        <f t="shared" si="18"/>
        <v>Yes</v>
      </c>
      <c r="P59" s="9">
        <f t="shared" si="19"/>
        <v>8.6837250368671445E-2</v>
      </c>
    </row>
    <row r="60" spans="1:16" x14ac:dyDescent="0.35">
      <c r="A60" s="45" t="s">
        <v>49</v>
      </c>
      <c r="B60" s="45">
        <v>2018</v>
      </c>
      <c r="C60" s="46">
        <v>139039.9903059254</v>
      </c>
      <c r="D60" s="46">
        <v>159624.54677047898</v>
      </c>
      <c r="E60" s="46">
        <v>-20584.556464553578</v>
      </c>
      <c r="F60" s="46">
        <v>2580.4545164129859</v>
      </c>
      <c r="G60" s="46">
        <v>12311.988051859404</v>
      </c>
      <c r="H60" s="47">
        <v>0.20958877685259578</v>
      </c>
      <c r="I60" s="47">
        <v>0.20958877685259578</v>
      </c>
      <c r="J60" s="47">
        <v>0.44331444456441826</v>
      </c>
      <c r="K60" s="47">
        <v>0.14663134901163805</v>
      </c>
      <c r="L60" s="47">
        <v>0.39126549681593364</v>
      </c>
      <c r="M60" s="47">
        <v>0.2446341478042956</v>
      </c>
      <c r="N60" s="48">
        <v>0.75821671852237704</v>
      </c>
      <c r="O60" s="5" t="str">
        <f t="shared" si="18"/>
        <v>No</v>
      </c>
      <c r="P60" s="9">
        <f t="shared" si="19"/>
        <v>0.20958877685259578</v>
      </c>
    </row>
    <row r="61" spans="1:16" x14ac:dyDescent="0.35">
      <c r="A61" s="45" t="s">
        <v>49</v>
      </c>
      <c r="B61" s="45">
        <v>2019</v>
      </c>
      <c r="C61" s="46">
        <v>173430.46932590238</v>
      </c>
      <c r="D61" s="46">
        <v>189415.1905493745</v>
      </c>
      <c r="E61" s="46">
        <v>-15984.721223472123</v>
      </c>
      <c r="F61" s="46">
        <v>2617.0545378009906</v>
      </c>
      <c r="G61" s="46">
        <v>23235.14093185556</v>
      </c>
      <c r="H61" s="47">
        <v>0.11263346951397175</v>
      </c>
      <c r="I61" s="47">
        <v>0.11263346951397175</v>
      </c>
      <c r="J61" s="47">
        <v>0.44331444456441826</v>
      </c>
      <c r="K61" s="47">
        <v>0.14663134901163805</v>
      </c>
      <c r="L61" s="47">
        <v>0.39126549681593364</v>
      </c>
      <c r="M61" s="47">
        <v>0.2446341478042956</v>
      </c>
      <c r="N61" s="48">
        <v>0.75821671852237704</v>
      </c>
      <c r="O61" s="5" t="str">
        <f t="shared" si="18"/>
        <v>No</v>
      </c>
      <c r="P61" s="9">
        <f t="shared" si="19"/>
        <v>0.11263346951397175</v>
      </c>
    </row>
    <row r="62" spans="1:16" x14ac:dyDescent="0.35">
      <c r="A62" s="45" t="s">
        <v>50</v>
      </c>
      <c r="B62" s="45">
        <v>2018</v>
      </c>
      <c r="C62" s="46">
        <v>129656.95681829625</v>
      </c>
      <c r="D62" s="46">
        <v>129643.17364192441</v>
      </c>
      <c r="E62" s="46">
        <v>13.783176371842274</v>
      </c>
      <c r="F62" s="46">
        <v>3582.216306870193</v>
      </c>
      <c r="G62" s="46">
        <v>18535.599483242037</v>
      </c>
      <c r="H62" s="47">
        <v>0.19326142162862661</v>
      </c>
      <c r="I62" s="47">
        <v>0.19326142162862661</v>
      </c>
      <c r="J62" s="47">
        <v>0.14891830093974526</v>
      </c>
      <c r="K62" s="47">
        <v>9.8422772533845848E-2</v>
      </c>
      <c r="L62" s="47">
        <v>0.19631392174760248</v>
      </c>
      <c r="M62" s="47">
        <v>9.7891149213756634E-2</v>
      </c>
      <c r="N62" s="48">
        <v>0.34315064556823743</v>
      </c>
      <c r="O62" s="5" t="str">
        <f t="shared" si="18"/>
        <v>No</v>
      </c>
      <c r="P62" s="9">
        <f t="shared" si="19"/>
        <v>0.19326142162862661</v>
      </c>
    </row>
    <row r="63" spans="1:16" x14ac:dyDescent="0.35">
      <c r="A63" s="45" t="s">
        <v>50</v>
      </c>
      <c r="B63" s="45">
        <v>2019</v>
      </c>
      <c r="C63" s="46">
        <v>115565.60211940962</v>
      </c>
      <c r="D63" s="46">
        <v>115875.13794658858</v>
      </c>
      <c r="E63" s="46">
        <v>-309.53582717895915</v>
      </c>
      <c r="F63" s="46">
        <v>1452.3362150401722</v>
      </c>
      <c r="G63" s="46">
        <v>16182.800387861213</v>
      </c>
      <c r="H63" s="47">
        <v>8.9745667018767392E-2</v>
      </c>
      <c r="I63" s="47">
        <v>8.9745667018767392E-2</v>
      </c>
      <c r="J63" s="47">
        <v>0.14891830093974526</v>
      </c>
      <c r="K63" s="47">
        <v>9.8422772533845848E-2</v>
      </c>
      <c r="L63" s="47">
        <v>0.19631392174760248</v>
      </c>
      <c r="M63" s="47">
        <v>9.7891149213756634E-2</v>
      </c>
      <c r="N63" s="48">
        <v>0.34315064556823743</v>
      </c>
      <c r="O63" s="5" t="str">
        <f t="shared" si="18"/>
        <v>No</v>
      </c>
      <c r="P63" s="9">
        <f t="shared" si="19"/>
        <v>8.9745667018767392E-2</v>
      </c>
    </row>
    <row r="64" spans="1:16" x14ac:dyDescent="0.35">
      <c r="A64" s="45" t="s">
        <v>51</v>
      </c>
      <c r="B64" s="45">
        <v>2018</v>
      </c>
      <c r="C64" s="46">
        <v>159136.41084882757</v>
      </c>
      <c r="D64" s="46">
        <v>346250.5312046677</v>
      </c>
      <c r="E64" s="46">
        <v>-187114.12035584013</v>
      </c>
      <c r="F64" s="46">
        <v>1434.2893805315939</v>
      </c>
      <c r="G64" s="46">
        <v>-20772.060975308548</v>
      </c>
      <c r="H64" s="47">
        <v>-6.9048968334750854E-2</v>
      </c>
      <c r="I64" s="47">
        <v>6.9048968334750854E-2</v>
      </c>
      <c r="J64" s="47">
        <v>0.35831806261101851</v>
      </c>
      <c r="K64" s="47">
        <v>5.4323487122619668E-2</v>
      </c>
      <c r="L64" s="47">
        <v>0.1290948240399078</v>
      </c>
      <c r="M64" s="47">
        <v>7.4771336917288128E-2</v>
      </c>
      <c r="N64" s="48">
        <v>0.24125182941584</v>
      </c>
      <c r="O64" s="5" t="str">
        <f t="shared" si="18"/>
        <v>No</v>
      </c>
      <c r="P64" s="9">
        <f t="shared" si="19"/>
        <v>6.9048968334750854E-2</v>
      </c>
    </row>
    <row r="65" spans="1:16" x14ac:dyDescent="0.35">
      <c r="A65" s="45" t="s">
        <v>51</v>
      </c>
      <c r="B65" s="45">
        <v>2019</v>
      </c>
      <c r="C65" s="46">
        <v>144315.89672143388</v>
      </c>
      <c r="D65" s="46">
        <v>351423.0707489535</v>
      </c>
      <c r="E65" s="46">
        <v>-207107.17402751962</v>
      </c>
      <c r="F65" s="46">
        <v>1224.7275000139271</v>
      </c>
      <c r="G65" s="46">
        <v>-50793.896527505705</v>
      </c>
      <c r="H65" s="47">
        <v>-2.4111706006856897E-2</v>
      </c>
      <c r="I65" s="47">
        <v>2.4111706006856897E-2</v>
      </c>
      <c r="J65" s="47">
        <v>0.35831806261101851</v>
      </c>
      <c r="K65" s="47">
        <v>5.4323487122619668E-2</v>
      </c>
      <c r="L65" s="47">
        <v>0.1290948240399078</v>
      </c>
      <c r="M65" s="47">
        <v>7.4771336917288128E-2</v>
      </c>
      <c r="N65" s="48">
        <v>0.24125182941584</v>
      </c>
      <c r="O65" s="5" t="str">
        <f t="shared" si="18"/>
        <v>No</v>
      </c>
      <c r="P65" s="9">
        <f t="shared" si="19"/>
        <v>2.4111706006856897E-2</v>
      </c>
    </row>
    <row r="66" spans="1:16" x14ac:dyDescent="0.35">
      <c r="A66" s="45" t="s">
        <v>52</v>
      </c>
      <c r="B66" s="45">
        <v>2018</v>
      </c>
      <c r="C66" s="46">
        <v>425631.40441808978</v>
      </c>
      <c r="D66" s="46">
        <v>513510.97165503539</v>
      </c>
      <c r="E66" s="46">
        <v>-87879.567236945615</v>
      </c>
      <c r="F66" s="46">
        <v>787.42136857236869</v>
      </c>
      <c r="G66" s="46">
        <v>76582.85413162678</v>
      </c>
      <c r="H66" s="47">
        <v>1.0281953806774925E-2</v>
      </c>
      <c r="I66" s="47">
        <v>1.0281953806774925E-2</v>
      </c>
      <c r="J66" s="47">
        <v>1.24113670915884E-2</v>
      </c>
      <c r="K66" s="47">
        <v>9.066059675706669E-3</v>
      </c>
      <c r="L66" s="47">
        <v>1.4241709767977775E-2</v>
      </c>
      <c r="M66" s="47">
        <v>5.1756500922711061E-3</v>
      </c>
      <c r="N66" s="48">
        <v>2.2005184906384433E-2</v>
      </c>
      <c r="O66" s="5" t="str">
        <f t="shared" ref="O66:O71" si="20">IF(I66&gt;N66,"Yes","No")</f>
        <v>No</v>
      </c>
      <c r="P66" s="9">
        <f t="shared" ref="P66:P71" si="21">IF(I66&gt;N66,J66,I66)</f>
        <v>1.0281953806774925E-2</v>
      </c>
    </row>
    <row r="67" spans="1:16" x14ac:dyDescent="0.35">
      <c r="A67" s="45" t="s">
        <v>52</v>
      </c>
      <c r="B67" s="45">
        <v>2019</v>
      </c>
      <c r="C67" s="46">
        <v>622196.1346752902</v>
      </c>
      <c r="D67" s="46">
        <v>724558.83578152244</v>
      </c>
      <c r="E67" s="46">
        <v>-102362.70110623224</v>
      </c>
      <c r="F67" s="46">
        <v>208.24597280802595</v>
      </c>
      <c r="G67" s="46">
        <v>94687.544866575816</v>
      </c>
      <c r="H67" s="47">
        <v>2.1992963604818912E-3</v>
      </c>
      <c r="I67" s="47">
        <v>2.1992963604818912E-3</v>
      </c>
      <c r="J67" s="47">
        <v>1.24113670915884E-2</v>
      </c>
      <c r="K67" s="47">
        <v>9.066059675706669E-3</v>
      </c>
      <c r="L67" s="47">
        <v>1.4241709767977775E-2</v>
      </c>
      <c r="M67" s="47">
        <v>5.1756500922711061E-3</v>
      </c>
      <c r="N67" s="48">
        <v>2.2005184906384433E-2</v>
      </c>
      <c r="O67" s="5" t="str">
        <f t="shared" si="20"/>
        <v>No</v>
      </c>
      <c r="P67" s="9">
        <f t="shared" si="21"/>
        <v>2.1992963604818912E-3</v>
      </c>
    </row>
    <row r="68" spans="1:16" x14ac:dyDescent="0.35">
      <c r="A68" s="45" t="s">
        <v>53</v>
      </c>
      <c r="B68" s="45">
        <v>2018</v>
      </c>
      <c r="C68" s="46">
        <v>23013.685371844804</v>
      </c>
      <c r="D68" s="46">
        <v>22863.66913957239</v>
      </c>
      <c r="E68" s="46">
        <v>150.01623227241362</v>
      </c>
      <c r="F68" s="46">
        <v>198.27523327884376</v>
      </c>
      <c r="G68" s="46">
        <v>32846.391465551249</v>
      </c>
      <c r="H68" s="47">
        <v>6.0364388425069929E-3</v>
      </c>
      <c r="I68" s="47">
        <v>6.0364388425069929E-3</v>
      </c>
      <c r="J68" s="47">
        <v>6.6531486135702825E-3</v>
      </c>
      <c r="K68" s="47">
        <v>5.5259586497985631E-3</v>
      </c>
      <c r="L68" s="47">
        <v>7.7471278235287811E-3</v>
      </c>
      <c r="M68" s="47">
        <v>2.221169173730218E-3</v>
      </c>
      <c r="N68" s="48">
        <v>1.1078881584124109E-2</v>
      </c>
      <c r="O68" s="5" t="str">
        <f t="shared" si="20"/>
        <v>No</v>
      </c>
      <c r="P68" s="9">
        <f t="shared" si="21"/>
        <v>6.0364388425069929E-3</v>
      </c>
    </row>
    <row r="69" spans="1:16" x14ac:dyDescent="0.35">
      <c r="A69" s="45" t="s">
        <v>53</v>
      </c>
      <c r="B69" s="45">
        <v>2019</v>
      </c>
      <c r="C69" s="46">
        <v>31226.446206031887</v>
      </c>
      <c r="D69" s="46">
        <v>37131.158272706976</v>
      </c>
      <c r="E69" s="46">
        <v>-5904.7120666750889</v>
      </c>
      <c r="F69" s="46">
        <v>195.76900213031024</v>
      </c>
      <c r="G69" s="46">
        <v>44253.329372018503</v>
      </c>
      <c r="H69" s="47">
        <v>4.4238253914087537E-3</v>
      </c>
      <c r="I69" s="47">
        <v>4.4238253914087537E-3</v>
      </c>
      <c r="J69" s="47">
        <v>6.6531486135702825E-3</v>
      </c>
      <c r="K69" s="47">
        <v>5.5259586497985631E-3</v>
      </c>
      <c r="L69" s="47">
        <v>7.7471278235287811E-3</v>
      </c>
      <c r="M69" s="47">
        <v>2.221169173730218E-3</v>
      </c>
      <c r="N69" s="48">
        <v>1.1078881584124109E-2</v>
      </c>
      <c r="O69" s="5" t="str">
        <f t="shared" si="20"/>
        <v>No</v>
      </c>
      <c r="P69" s="9">
        <f t="shared" si="21"/>
        <v>4.4238253914087537E-3</v>
      </c>
    </row>
    <row r="70" spans="1:16" x14ac:dyDescent="0.35">
      <c r="A70" s="45" t="s">
        <v>54</v>
      </c>
      <c r="B70" s="45">
        <v>2018</v>
      </c>
      <c r="C70" s="46">
        <v>95473.073147241957</v>
      </c>
      <c r="D70" s="46">
        <v>97700.083377831063</v>
      </c>
      <c r="E70" s="46">
        <v>-2227.010230589105</v>
      </c>
      <c r="F70" s="46">
        <v>199.84117432236326</v>
      </c>
      <c r="G70" s="46">
        <v>63075.830943733265</v>
      </c>
      <c r="H70" s="47">
        <v>3.1682685956310489E-3</v>
      </c>
      <c r="I70" s="47">
        <v>3.1682685956310489E-3</v>
      </c>
      <c r="J70" s="47">
        <v>4.9226181806112778E-3</v>
      </c>
      <c r="K70" s="47">
        <v>2.8833800900293989E-3</v>
      </c>
      <c r="L70" s="47">
        <v>6.730877809488031E-3</v>
      </c>
      <c r="M70" s="47">
        <v>3.8474977194586321E-3</v>
      </c>
      <c r="N70" s="48">
        <v>1.250212438867598E-2</v>
      </c>
      <c r="O70" s="5" t="str">
        <f t="shared" si="20"/>
        <v>No</v>
      </c>
      <c r="P70" s="9">
        <f t="shared" si="21"/>
        <v>3.1682685956310489E-3</v>
      </c>
    </row>
    <row r="71" spans="1:16" x14ac:dyDescent="0.35">
      <c r="A71" s="45" t="s">
        <v>54</v>
      </c>
      <c r="B71" s="45">
        <v>2019</v>
      </c>
      <c r="C71" s="46">
        <v>120216.48948823145</v>
      </c>
      <c r="D71" s="46">
        <v>123970.83928122366</v>
      </c>
      <c r="E71" s="46">
        <v>-3754.3497929922014</v>
      </c>
      <c r="F71" s="46">
        <v>195.24829795728726</v>
      </c>
      <c r="G71" s="46">
        <v>70845.898504965095</v>
      </c>
      <c r="H71" s="47">
        <v>2.75595767825012E-3</v>
      </c>
      <c r="I71" s="47">
        <v>2.75595767825012E-3</v>
      </c>
      <c r="J71" s="47">
        <v>4.9226181806112778E-3</v>
      </c>
      <c r="K71" s="47">
        <v>2.8833800900293989E-3</v>
      </c>
      <c r="L71" s="47">
        <v>6.730877809488031E-3</v>
      </c>
      <c r="M71" s="47">
        <v>3.8474977194586321E-3</v>
      </c>
      <c r="N71" s="48">
        <v>1.250212438867598E-2</v>
      </c>
      <c r="O71" s="5" t="str">
        <f t="shared" si="20"/>
        <v>No</v>
      </c>
      <c r="P71" s="9">
        <f t="shared" si="21"/>
        <v>2.75595767825012E-3</v>
      </c>
    </row>
    <row r="72" spans="1:16" x14ac:dyDescent="0.35">
      <c r="A72" s="45" t="s">
        <v>55</v>
      </c>
      <c r="B72" s="45">
        <v>2018</v>
      </c>
      <c r="C72" s="46">
        <v>298930.31207430852</v>
      </c>
      <c r="D72" s="46">
        <v>363788.21125911392</v>
      </c>
      <c r="E72" s="46">
        <v>-64857.899184805399</v>
      </c>
      <c r="F72" s="46">
        <v>25028.485520000097</v>
      </c>
      <c r="G72" s="46">
        <v>178350.14009058924</v>
      </c>
      <c r="H72" s="47">
        <v>0.14033342226301251</v>
      </c>
      <c r="I72" s="47">
        <v>0.14033342226301251</v>
      </c>
      <c r="J72" s="47">
        <v>0.13192864225355327</v>
      </c>
      <c r="K72" s="47">
        <v>0.11540975999921271</v>
      </c>
      <c r="L72" s="47">
        <v>0.14035112820516307</v>
      </c>
      <c r="M72" s="47">
        <v>2.4941368205950359E-2</v>
      </c>
      <c r="N72" s="48">
        <v>0.17776318051408863</v>
      </c>
      <c r="O72" s="5" t="str">
        <f t="shared" ref="O72:O75" si="22">IF(I72&gt;N72,"Yes","No")</f>
        <v>No</v>
      </c>
      <c r="P72" s="9">
        <f t="shared" ref="P72:P75" si="23">IF(I72&gt;N72,J72,I72)</f>
        <v>0.14033342226301251</v>
      </c>
    </row>
    <row r="73" spans="1:16" x14ac:dyDescent="0.35">
      <c r="A73" s="45" t="s">
        <v>55</v>
      </c>
      <c r="B73" s="45">
        <v>2019</v>
      </c>
      <c r="C73" s="46">
        <v>402784.91766564612</v>
      </c>
      <c r="D73" s="46">
        <v>508494.20624767354</v>
      </c>
      <c r="E73" s="46">
        <v>-105709.28858202742</v>
      </c>
      <c r="F73" s="46">
        <v>24747.448993880018</v>
      </c>
      <c r="G73" s="46">
        <v>176421.36332090877</v>
      </c>
      <c r="H73" s="47">
        <v>0.14027467268158814</v>
      </c>
      <c r="I73" s="47">
        <v>0.14027467268158814</v>
      </c>
      <c r="J73" s="47">
        <v>0.13192864225355327</v>
      </c>
      <c r="K73" s="47">
        <v>0.11540975999921271</v>
      </c>
      <c r="L73" s="47">
        <v>0.14035112820516307</v>
      </c>
      <c r="M73" s="47">
        <v>2.4941368205950359E-2</v>
      </c>
      <c r="N73" s="48">
        <v>0.17776318051408863</v>
      </c>
      <c r="O73" s="5" t="str">
        <f t="shared" si="22"/>
        <v>No</v>
      </c>
      <c r="P73" s="9">
        <f t="shared" si="23"/>
        <v>0.14027467268158814</v>
      </c>
    </row>
    <row r="74" spans="1:16" x14ac:dyDescent="0.35">
      <c r="A74" s="45" t="s">
        <v>56</v>
      </c>
      <c r="B74" s="45">
        <v>2018</v>
      </c>
      <c r="C74" s="46">
        <v>3080.4746155343564</v>
      </c>
      <c r="D74" s="46">
        <v>943.79682116160723</v>
      </c>
      <c r="E74" s="46">
        <v>2136.6777943727493</v>
      </c>
      <c r="F74" s="46">
        <v>70.323860578403611</v>
      </c>
      <c r="G74" s="46">
        <v>2358.3298108251588</v>
      </c>
      <c r="H74" s="47">
        <v>2.9819349378362781E-2</v>
      </c>
      <c r="I74" s="47">
        <v>2.9819349378362781E-2</v>
      </c>
      <c r="J74" s="47">
        <v>2.0530757834688995E-2</v>
      </c>
      <c r="K74" s="47">
        <v>4.2850272375173888E-3</v>
      </c>
      <c r="L74" s="47">
        <v>3.4863947568692516E-2</v>
      </c>
      <c r="M74" s="47">
        <v>3.0578920331175128E-2</v>
      </c>
      <c r="N74" s="48">
        <v>8.0732328065455217E-2</v>
      </c>
      <c r="O74" s="5" t="str">
        <f t="shared" si="22"/>
        <v>No</v>
      </c>
      <c r="P74" s="9">
        <f t="shared" si="23"/>
        <v>2.9819349378362781E-2</v>
      </c>
    </row>
    <row r="75" spans="1:16" x14ac:dyDescent="0.35">
      <c r="A75" s="45" t="s">
        <v>56</v>
      </c>
      <c r="B75" s="45">
        <v>2019</v>
      </c>
      <c r="C75" s="46">
        <v>1549.3505979113593</v>
      </c>
      <c r="D75" s="46">
        <v>483.83499470852303</v>
      </c>
      <c r="E75" s="46">
        <v>1065.5156032028362</v>
      </c>
      <c r="F75" s="46">
        <v>71.446219728269853</v>
      </c>
      <c r="G75" s="46">
        <v>1239.7178562973688</v>
      </c>
      <c r="H75" s="47">
        <v>5.7631032226684475E-2</v>
      </c>
      <c r="I75" s="47">
        <v>5.7631032226684475E-2</v>
      </c>
      <c r="J75" s="47">
        <v>2.0530757834688995E-2</v>
      </c>
      <c r="K75" s="47">
        <v>4.2850272375173888E-3</v>
      </c>
      <c r="L75" s="47">
        <v>3.4863947568692516E-2</v>
      </c>
      <c r="M75" s="47">
        <v>3.0578920331175128E-2</v>
      </c>
      <c r="N75" s="48">
        <v>8.0732328065455217E-2</v>
      </c>
      <c r="O75" s="5" t="str">
        <f t="shared" si="22"/>
        <v>No</v>
      </c>
      <c r="P75" s="9">
        <f t="shared" si="23"/>
        <v>5.7631032226684475E-2</v>
      </c>
    </row>
  </sheetData>
  <autoFilter ref="A1:P75" xr:uid="{C9675852-BAEA-4D97-8517-6A1545D5E6ED}"/>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O E D A A B Q S w M E F A A C A A g A u V P d V A p U c G m k A A A A 9 w A A A B I A H A B D b 2 5 m a W c v U G F j a 2 F n Z S 5 4 b W w g o h g A K K A U A A A A A A A A A A A A A A A A A A A A A A A A A A A A h Y 9 N D o I w G E S v Q r q n f 8 b E k F I W b i U x I R q 3 T a n Q C B + G F s v d X H g k r y B G U X c u 5 8 1 b z N y v N 5 G N b R N d T O 9 s B y l i m K L I g O 5 K C 1 W K B n + M V y i T Y q v 0 S V U m m m R w y e j K F N X e n x N C Q g g 4 L H D X V 4 R T y s g h 3 x S 6 N q 1 C H 9 n + l 2 M L z i v Q B k m x f 4 2 R H D O 6 x I x z j q k g M x W 5 h a / B p 8 H P 9 g e K 9 d D 4 o T f S Q L w r B J m j I O 8 T 8 g F Q S w M E F A A C A A g A u V P d 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l T 3 V R t k 8 D A 2 w A A A D 4 B A A A T A B w A R m 9 y b X V s Y X M v U 2 V j d G l v b j E u b S C i G A A o o B Q A A A A A A A A A A A A A A A A A A A A A A A A A A A B 9 j z 1 r w z A U R X e D / 8 N D W R J w j a K h 5 A M P w W m h S y n Y H Y p t z L P y c E Q d K U j P W U r / e 2 O 8 h t 7 l w h 0 O 5 w b S b J y F Y u 7 1 P o 7 i K J z R 0 w k W Q m 7 a v P w C t H b E A b D v v Y A M B u I 4 g n s K N 3 p N 9 + W g N Y W Q H p G x w 0 D L V z N Q m j v L Z D k s R b 6 r P w P 5 U H f o D d Z H C t / s r v W E V l L K J y X X W 2 i V V A r k M 6 h N e 9 u 2 L 0 V 5 K F P U + t S J V Q J V 7 g m Z 3 v F m e p x M P 7 y 7 k m d D I W M / U r N K Z q e F a B 9 b z 7 I / V a H P d M F M i O S N 6 Z I 9 + t j 8 V t O V J o 6 M / Y + 6 / w N Q S w E C L Q A U A A I A C A C 5 U 9 1 U C l R w a a Q A A A D 3 A A A A E g A A A A A A A A A A A A A A A A A A A A A A Q 2 9 u Z m l n L 1 B h Y 2 t h Z 2 U u e G 1 s U E s B A i 0 A F A A C A A g A u V P d V A / K 6 a u k A A A A 6 Q A A A B M A A A A A A A A A A A A A A A A A 8 A A A A F t D b 2 5 0 Z W 5 0 X 1 R 5 c G V z X S 5 4 b W x Q S w E C L Q A U A A I A C A C 5 U 9 1 U b Z P A w N s A A A A + A Q A A E w A A A A A A A A A A A A A A A A D h A Q A A R m 9 y b X V s Y X M v U 2 V j d G l v b j E u b V B L B Q Y A A A A A A w A D A M I A A A A J 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4 M C w A A A A A A A O o K 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8 w O F 9 D V F k l M j B h b m 5 1 Y W w l M j B h Z 2 d y 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X z A 4 X 0 N U W V 9 h b m 5 1 Y W x f Y W d n c i I g L z 4 8 R W 5 0 c n k g V H l w Z T 0 i R m l s b G V k Q 2 9 t c G x l d G V S Z X N 1 b H R U b 1 d v c m t z a G V l d C I g V m F s d W U 9 I m w x I i A v P j x F b n R y e S B U e X B l P S J B Z G R l Z F R v R G F 0 Y U 1 v Z G V s I i B W Y W x 1 Z T 0 i b D A i I C 8 + P E V u d H J 5 I F R 5 c G U 9 I k Z p b G x D b 3 V u d C I g V m F s d W U 9 I m w y M j c z N S I g L z 4 8 R W 5 0 c n k g V H l w Z T 0 i R m l s b E V y c m 9 y Q 2 9 k Z S I g V m F s d W U 9 I n N V b m t u b 3 d u I i A v P j x F b n R y e S B U e X B l P S J G a W x s R X J y b 3 J D b 3 V u d C I g V m F s d W U 9 I m w w I i A v P j x F b n R y e S B U e X B l P S J G a W x s T G F z d F V w Z G F 0 Z W Q i I F Z h b H V l P S J k M j A y M i 0 w N i 0 y O V Q w N z o y O T o 0 M S 4 0 M T g 2 M j M 1 W i I g L z 4 8 R W 5 0 c n k g V H l w Z T 0 i R m l s b E N v b H V t b l R 5 c G V z I i B W Y W x 1 Z T 0 i c 0 J n V U d C Z 1 U 9 I i A v P j x F b n R y e S B U e X B l P S J G a W x s Q 2 9 s d W 1 u T m F t Z X M i I F Z h b H V l P S J z W y Z x d W 9 0 O 0 V O V E l U W S Z x d W 9 0 O y w m c X V v d D t Z R U F S J n F 1 b 3 Q 7 L C Z x d W 9 0 O 0 N P R E V f R U E m c X V v d D s s J n F 1 b 3 Q 7 V 0 F U R V J B U 1 N F V C Z x d W 9 0 O y w m c X V v d D t T d W 1 P Z l Z P T F V N R V 8 y M D I y I D A 2 I D I 4 J n F 1 b 3 Q 7 X S I g L z 4 8 R W 5 0 c n k g V H l w Z T 0 i R m l s b F N 0 Y X R 1 c y I g V m F s d W U 9 I n N D b 2 1 w b G V 0 Z S I g L z 4 8 R W 5 0 c n k g V H l w Z T 0 i U m V s Y X R p b 2 5 z a G l w S W 5 m b 0 N v b n R h a W 5 l c i I g V m F s d W U 9 I n N 7 J n F 1 b 3 Q 7 Y 2 9 s d W 1 u Q 2 9 1 b n Q m c X V v d D s 6 N S w m c X V v d D t r Z X l D b 2 x 1 b W 5 O Y W 1 l c y Z x d W 9 0 O z p b X S w m c X V v d D t x d W V y e V J l b G F 0 a W 9 u c 2 h p c H M m c X V v d D s 6 W 1 0 s J n F 1 b 3 Q 7 Y 2 9 s d W 1 u S W R l b n R p d G l l c y Z x d W 9 0 O z p b J n F 1 b 3 Q 7 U 2 V j d G l v b j E v M D h f Q 1 R Z I G F u b n V h b C B h Z 2 d y L 0 F 1 d G 9 S Z W 1 v d m V k Q 2 9 s d W 1 u c z E u e 0 V O V E l U W S w w f S Z x d W 9 0 O y w m c X V v d D t T Z W N 0 a W 9 u M S 8 w O F 9 D V F k g Y W 5 u d W F s I G F n Z 3 I v Q X V 0 b 1 J l b W 9 2 Z W R D b 2 x 1 b W 5 z M S 5 7 W U V B U i w x f S Z x d W 9 0 O y w m c X V v d D t T Z W N 0 a W 9 u M S 8 w O F 9 D V F k g Y W 5 u d W F s I G F n Z 3 I v Q X V 0 b 1 J l b W 9 2 Z W R D b 2 x 1 b W 5 z M S 5 7 Q 0 9 E R V 9 F Q S w y f S Z x d W 9 0 O y w m c X V v d D t T Z W N 0 a W 9 u M S 8 w O F 9 D V F k g Y W 5 u d W F s I G F n Z 3 I v Q X V 0 b 1 J l b W 9 2 Z W R D b 2 x 1 b W 5 z M S 5 7 V 0 F U R V J B U 1 N F V C w z f S Z x d W 9 0 O y w m c X V v d D t T Z W N 0 a W 9 u M S 8 w O F 9 D V F k g Y W 5 u d W F s I G F n Z 3 I v Q X V 0 b 1 J l b W 9 2 Z W R D b 2 x 1 b W 5 z M S 5 7 U 3 V t T 2 Z W T 0 x V T U V f M j A y M i A w N i A y O C w 0 f S Z x d W 9 0 O 1 0 s J n F 1 b 3 Q 7 Q 2 9 s d W 1 u Q 2 9 1 b n Q m c X V v d D s 6 N S w m c X V v d D t L Z X l D b 2 x 1 b W 5 O Y W 1 l c y Z x d W 9 0 O z p b X S w m c X V v d D t D b 2 x 1 b W 5 J Z G V u d G l 0 a W V z J n F 1 b 3 Q 7 O l s m c X V v d D t T Z W N 0 a W 9 u M S 8 w O F 9 D V F k g Y W 5 u d W F s I G F n Z 3 I v Q X V 0 b 1 J l b W 9 2 Z W R D b 2 x 1 b W 5 z M S 5 7 R U 5 U S V R Z L D B 9 J n F 1 b 3 Q 7 L C Z x d W 9 0 O 1 N l Y 3 R p b 2 4 x L z A 4 X 0 N U W S B h b m 5 1 Y W w g Y W d n c i 9 B d X R v U m V t b 3 Z l Z E N v b H V t b n M x L n t Z R U F S L D F 9 J n F 1 b 3 Q 7 L C Z x d W 9 0 O 1 N l Y 3 R p b 2 4 x L z A 4 X 0 N U W S B h b m 5 1 Y W w g Y W d n c i 9 B d X R v U m V t b 3 Z l Z E N v b H V t b n M x L n t D T 0 R F X 0 V B L D J 9 J n F 1 b 3 Q 7 L C Z x d W 9 0 O 1 N l Y 3 R p b 2 4 x L z A 4 X 0 N U W S B h b m 5 1 Y W w g Y W d n c i 9 B d X R v U m V t b 3 Z l Z E N v b H V t b n M x L n t X Q V R F U k F T U 0 V U L D N 9 J n F 1 b 3 Q 7 L C Z x d W 9 0 O 1 N l Y 3 R p b 2 4 x L z A 4 X 0 N U W S B h b m 5 1 Y W w g Y W d n c i 9 B d X R v U m V t b 3 Z l Z E N v b H V t b n M x L n t T d W 1 P Z l Z P T F V N R V 8 y M D I y I D A 2 I D I 4 L D R 9 J n F 1 b 3 Q 7 X S w m c X V v d D t S Z W x h d G l v b n N o a X B J b m Z v J n F 1 b 3 Q 7 O l t d f S I g L z 4 8 L 1 N 0 Y W J s Z U V u d H J p Z X M + P C 9 J d G V t P j x J d G V t P j x J d G V t T G 9 j Y X R p b 2 4 + P E l 0 Z W 1 U e X B l P k Z v c m 1 1 b G E 8 L 0 l 0 Z W 1 U e X B l P j x J d G V t U G F 0 a D 5 T Z W N 0 a W 9 u M S 8 w O F 9 D V F k l M j B h b m 5 1 Y W w l M j B h Z 2 d y L 1 N v d X J j Z T w v S X R l b V B h d G g + P C 9 J d G V t T G 9 j Y X R p b 2 4 + P F N 0 Y W J s Z U V u d H J p Z X M g L z 4 8 L 0 l 0 Z W 0 + P E l 0 Z W 0 + P E l 0 Z W 1 M b 2 N h d G l v b j 4 8 S X R l b V R 5 c G U + R m 9 y b X V s Y T w v S X R l b V R 5 c G U + P E l 0 Z W 1 Q Y X R o P l N l Y 3 R p b 2 4 x L z A 4 X 0 N U W S U y M G F u b n V h b C U y M G F n Z 3 I v X z A 4 X 0 N U W S U y M G F u b n V h b C U y M G F n Z 3 I 8 L 0 l 0 Z W 1 Q Y X R o P j w v S X R l b U x v Y 2 F 0 a W 9 u P j x T d G F i b G V F b n R y a W V z I C 8 + P C 9 J d G V t P j w v S X R l b X M + P C 9 M b 2 N h b F B h Y 2 t h Z 2 V N Z X R h Z G F 0 Y U Z p b G U + F g A A A F B L B Q Y A A A A A A A A A A A A A A A A A A A A A A A A m A Q A A A Q A A A N C M n d 8 B F d E R j H o A w E / C l + s B A A A A L k Z X 7 P S h T U m Y 1 e 4 M s 5 0 o M Q A A A A A C A A A A A A A Q Z g A A A A E A A C A A A A D + v H w L b 3 C 7 a Y Z 5 6 d 9 m 5 C c 2 k l Y g X f V f a R T c u / n h K z G R g w A A A A A O g A A A A A I A A C A A A A C / t P 7 p b s P T p 4 e r f 0 9 m K J E 4 D g Y k H 6 Y 0 e D b z 3 l y b i + C w i 1 A A A A B z S y m + F K o p d O 8 l X O q h c S + D l e X F V I C t M c F R + L b T o E F A S O R J I 3 N D P z k l s K 2 q i U d 6 g d i 9 y A w h N A + g 4 B D A x X 9 9 w W c f R 9 O / e r V K s I h V o G R j F Z r 0 O E A A A A C a r y f 3 O R N l g 9 o w 7 i E C z x t p u e B Y Y i r j s I i M i 5 c k a j a N f K e T K 5 d / a f 2 b c F 7 d j + J n E Q k s W f R j T W 6 9 C + q X m 1 7 6 B S i 9 < / D a t a M a s h u p > 
</file>

<file path=customXml/itemProps1.xml><?xml version="1.0" encoding="utf-8"?>
<ds:datastoreItem xmlns:ds="http://schemas.openxmlformats.org/officeDocument/2006/customXml" ds:itemID="{1E0BE9F0-B272-488D-96C4-0823CD61B3A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ReadMe</vt:lpstr>
      <vt:lpstr>1.CTY annual aggr</vt:lpstr>
      <vt:lpstr>2.Pivot</vt:lpstr>
      <vt:lpstr>3.WEI calculation</vt:lpstr>
      <vt:lpstr>4.Timeseries for IQR</vt:lpstr>
      <vt:lpstr>5.Pivot Structuring</vt:lpstr>
      <vt:lpstr>6.IQR prep</vt:lpstr>
      <vt:lpstr>7.Access input CTY</vt:lpstr>
      <vt:lpstr>8.Access output</vt:lpstr>
      <vt:lpstr>9.Pivot prep</vt:lpstr>
      <vt:lpstr>10.CTY WEI+ Annual</vt:lpstr>
      <vt:lpstr>Sheet12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Bariamis</dc:creator>
  <cp:lastModifiedBy>Nihat Zal</cp:lastModifiedBy>
  <dcterms:created xsi:type="dcterms:W3CDTF">2022-06-22T07:45:18Z</dcterms:created>
  <dcterms:modified xsi:type="dcterms:W3CDTF">2022-07-14T07:31:14Z</dcterms:modified>
</cp:coreProperties>
</file>